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1E9F5206-C29B-413F-B4CD-E581C6C52E4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G115" i="1" l="1"/>
  <c r="G121" i="1" s="1"/>
  <c r="C115" i="1"/>
  <c r="C120" i="1" s="1"/>
  <c r="H115" i="1"/>
  <c r="H114" i="1" s="1"/>
  <c r="I115" i="1"/>
  <c r="I121" i="1" s="1"/>
  <c r="D115" i="1"/>
  <c r="D114" i="1" s="1"/>
  <c r="J115" i="1"/>
  <c r="J118" i="1" s="1"/>
  <c r="B115" i="1"/>
  <c r="B120" i="1" s="1"/>
  <c r="E115" i="1"/>
  <c r="E116" i="1" s="1"/>
  <c r="E117" i="1" s="1"/>
  <c r="F115" i="1"/>
  <c r="F118" i="1" s="1"/>
  <c r="F119" i="1" s="1"/>
  <c r="D120" i="1" l="1"/>
  <c r="G118" i="1"/>
  <c r="J120" i="1"/>
  <c r="F116" i="1"/>
  <c r="J116" i="1"/>
  <c r="F117" i="1"/>
  <c r="J114" i="1"/>
  <c r="E118" i="1"/>
  <c r="E119" i="1" s="1"/>
  <c r="J121" i="1"/>
  <c r="G117" i="1"/>
  <c r="G119" i="1" s="1"/>
  <c r="J119" i="1"/>
  <c r="G114" i="1"/>
  <c r="D116" i="1"/>
  <c r="D117" i="1" s="1"/>
  <c r="G116" i="1"/>
  <c r="D121" i="1"/>
  <c r="G120" i="1"/>
  <c r="D118" i="1"/>
  <c r="D119" i="1" s="1"/>
  <c r="H121" i="1"/>
  <c r="F120" i="1"/>
  <c r="J117" i="1"/>
  <c r="B121" i="1"/>
  <c r="E121" i="1"/>
  <c r="B114" i="1"/>
  <c r="E120" i="1"/>
  <c r="B118" i="1"/>
  <c r="E114" i="1"/>
  <c r="B116" i="1"/>
  <c r="B117" i="1" s="1"/>
  <c r="H120" i="1"/>
  <c r="C118" i="1"/>
  <c r="C119" i="1" s="1"/>
  <c r="I120" i="1"/>
  <c r="C116" i="1"/>
  <c r="C117" i="1" s="1"/>
  <c r="I116" i="1"/>
  <c r="C121" i="1"/>
  <c r="C114" i="1"/>
  <c r="F114" i="1"/>
  <c r="I114" i="1"/>
  <c r="H118" i="1"/>
  <c r="F121" i="1"/>
  <c r="H116" i="1"/>
  <c r="H117" i="1" s="1"/>
  <c r="H119" i="1" s="1"/>
  <c r="I118" i="1"/>
  <c r="I119" i="1" s="1"/>
  <c r="I117" i="1"/>
  <c r="B119" i="1" l="1"/>
</calcChain>
</file>

<file path=xl/sharedStrings.xml><?xml version="1.0" encoding="utf-8"?>
<sst xmlns="http://schemas.openxmlformats.org/spreadsheetml/2006/main" count="123" uniqueCount="103">
  <si>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</si>
  <si>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</si>
  <si>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</si>
  <si>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</si>
  <si>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</si>
  <si>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</si>
  <si>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</si>
  <si>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</si>
  <si>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</si>
  <si>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</si>
  <si>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</si>
  <si>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</si>
  <si>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</si>
  <si>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</si>
  <si>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</si>
  <si>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</si>
  <si>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</si>
  <si>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</si>
  <si>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</si>
  <si>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</si>
  <si>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</si>
  <si>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</si>
  <si>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</si>
  <si>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</si>
  <si>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</si>
  <si>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</si>
  <si>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</si>
  <si>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</si>
  <si>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</si>
  <si>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</si>
  <si>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</si>
  <si>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</si>
  <si>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</si>
  <si>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</si>
  <si>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</si>
  <si>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</si>
  <si>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</si>
  <si>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</si>
  <si>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</si>
  <si>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</si>
  <si>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</si>
  <si>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</si>
  <si>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</si>
  <si>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</si>
  <si>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</si>
  <si>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</si>
  <si>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</si>
  <si>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</si>
  <si>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</si>
  <si>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</si>
  <si>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</si>
  <si>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</si>
  <si>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</si>
  <si>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</si>
  <si>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</si>
  <si>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</si>
  <si>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</si>
  <si>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</si>
  <si>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</si>
  <si>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</si>
  <si>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</si>
  <si>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</si>
  <si>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</si>
  <si>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</si>
  <si>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</si>
  <si>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</si>
  <si>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</si>
  <si>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</si>
  <si>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</si>
  <si>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</si>
  <si>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</si>
  <si>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</si>
  <si>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</si>
  <si>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</si>
  <si>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</si>
  <si>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</si>
  <si>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</si>
  <si>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</si>
  <si>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</si>
  <si>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</si>
  <si>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</si>
  <si>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B-SR i kjøleskap (InteRRliner, 2022)</t>
  </si>
  <si>
    <t>Medisinsk Biokjemi, Haugesund sykehus, Helse Fonna</t>
  </si>
  <si>
    <t>27.01.22-04.02.22</t>
  </si>
  <si>
    <t>Senkning, SR</t>
  </si>
  <si>
    <t>EDTA blod</t>
  </si>
  <si>
    <t>InteRRliner, SN 058195, FDV 33094</t>
  </si>
  <si>
    <t>Westergrens metode, temperatur korrigert- optisk måling</t>
  </si>
  <si>
    <t>Ikke aktuelt.</t>
  </si>
  <si>
    <t>X</t>
  </si>
  <si>
    <t>Prøver fra inneliggende pasienter.</t>
  </si>
  <si>
    <t>EDTA glass</t>
  </si>
  <si>
    <t>IA</t>
  </si>
  <si>
    <t>0timer</t>
  </si>
  <si>
    <t>12timer</t>
  </si>
  <si>
    <t>24timer</t>
  </si>
  <si>
    <t>Kjøleskap 4-8◦C</t>
  </si>
  <si>
    <t xml:space="preserve">
Sutirtha Chakraborty, sutirtha.chakraborty@helse-fonna.no
Kjersti Støle, kjersti.stole@helse-fonna.no
Vibeke Hinderlid-Wilkins, vibeke.hinderlid@helse-fonna.no</t>
  </si>
  <si>
    <t xml:space="preserve">Prøvene til senkning tatt på EDTA rør er holdbar i 24 timer i kjøleskap. </t>
  </si>
  <si>
    <t xml:space="preserve">Dato og signatur: </t>
  </si>
  <si>
    <t>Box plot:</t>
  </si>
  <si>
    <t>I dette forsøket ble det undersøkt om holdbarheten på senknings- analysen kan økes fra 6t til 24t
i kjøleskapstemperatur. 39 pasientprøver ble inkludert i studiet. 
Alle pasientene var innlagt ved ulike sengeposter på Haugesund sykehus.
Ved å bruke pasientprøver fikk vi god spredning i måleverdier. 
Prøvene ble analysert like etter prøvetaking, etter 12t og 24t. Prøvene ble oppbevart i kjøleskap. 
Tillatt total feil ble bestemt utfra ekstern kvalitetskontroll som er 30%. 
Etter endt forsøk ble resultatene vurdert av medisinsk ansvarlig ved MBK, Haugesund.</t>
  </si>
  <si>
    <t>Tillatt total feil ble bestemt utfra ekstern kvalitetskontroll som er 30% da opplysning om biologisk variasjon ikke er tilgjengelig.
Kun en prøve av totalt 39 prøver var utenfor tillatt totalfeil krav.  
For denne prøven (prøve nr. 28) ble senkning etter 24 timer, 2 mm/time, mens opprinnelig verdi var 4 mm/time. 
Avviket er uten medisinsk konsekvens.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</si>
</sst>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8"/>
      <name val="Arial"/>
      <family val="2"/>
    </font>
    <font>
      <sz val="14"/>
      <color theme="3" tint="-0.49998474074526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25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6" borderId="34" xfId="0" applyFont="1" applyFill="1" applyBorder="1"/>
    <xf numFmtId="0" fontId="21" fillId="6" borderId="37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1" fillId="6" borderId="33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8" fillId="5" borderId="49" xfId="0" applyFont="1" applyFill="1" applyBorder="1"/>
    <xf numFmtId="0" fontId="8" fillId="5" borderId="50" xfId="0" applyFont="1" applyFill="1" applyBorder="1"/>
    <xf numFmtId="14" fontId="0" fillId="5" borderId="50" xfId="0" applyNumberFormat="1" applyFill="1" applyBorder="1"/>
    <xf numFmtId="0" fontId="8" fillId="5" borderId="47" xfId="0" applyFont="1" applyFill="1" applyBorder="1"/>
    <xf numFmtId="0" fontId="8" fillId="5" borderId="0" xfId="0" applyFont="1" applyFill="1" applyBorder="1"/>
    <xf numFmtId="0" fontId="8" fillId="5" borderId="48" xfId="0" applyFont="1" applyFill="1" applyBorder="1"/>
    <xf numFmtId="0" fontId="21" fillId="5" borderId="0" xfId="0" applyFont="1" applyFill="1" applyBorder="1" applyAlignment="1">
      <alignment horizontal="center"/>
    </xf>
    <xf numFmtId="0" fontId="21" fillId="6" borderId="0" xfId="0" applyFont="1" applyFill="1" applyBorder="1"/>
    <xf numFmtId="0" fontId="29" fillId="5" borderId="44" xfId="0" applyFont="1" applyFill="1" applyBorder="1"/>
    <xf numFmtId="0" fontId="27" fillId="5" borderId="47" xfId="0" applyFont="1" applyFill="1" applyBorder="1"/>
    <xf numFmtId="0" fontId="24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8" fillId="5" borderId="38" xfId="0" applyFont="1" applyFill="1" applyBorder="1" applyAlignment="1">
      <alignment horizontal="left" wrapText="1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8" fillId="5" borderId="25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8" fillId="0" borderId="0" xfId="0" applyFont="1" applyAlignment="1">
      <alignment horizontal="center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5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4" fillId="5" borderId="47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7" xfId="0" applyFont="1" applyBorder="1" applyAlignment="1">
      <alignment wrapText="1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22</c:v>
                </c:pt>
                <c:pt idx="1">
                  <c:v>18</c:v>
                </c:pt>
                <c:pt idx="2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45</c:v>
                </c:pt>
                <c:pt idx="1">
                  <c:v>43</c:v>
                </c:pt>
                <c:pt idx="2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33</c:v>
                </c:pt>
                <c:pt idx="1">
                  <c:v>30</c:v>
                </c:pt>
                <c:pt idx="2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27</c:v>
                </c:pt>
                <c:pt idx="1">
                  <c:v>25</c:v>
                </c:pt>
                <c:pt idx="2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45</c:v>
                </c:pt>
                <c:pt idx="1">
                  <c:v>44</c:v>
                </c:pt>
                <c:pt idx="2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75</c:v>
                </c:pt>
                <c:pt idx="1">
                  <c:v>75</c:v>
                </c:pt>
                <c:pt idx="2">
                  <c:v>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33</c:v>
                </c:pt>
                <c:pt idx="1">
                  <c:v>35</c:v>
                </c:pt>
                <c:pt idx="2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28</c:v>
                </c:pt>
                <c:pt idx="1">
                  <c:v>29</c:v>
                </c:pt>
                <c:pt idx="2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51</c:v>
                </c:pt>
                <c:pt idx="1">
                  <c:v>49</c:v>
                </c:pt>
                <c:pt idx="2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27</c:v>
                </c:pt>
                <c:pt idx="1">
                  <c:v>25</c:v>
                </c:pt>
                <c:pt idx="2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19</c:v>
                </c:pt>
                <c:pt idx="1">
                  <c:v>19</c:v>
                </c:pt>
                <c:pt idx="2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71</c:v>
                </c:pt>
                <c:pt idx="1">
                  <c:v>69</c:v>
                </c:pt>
                <c:pt idx="2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51</c:v>
                </c:pt>
                <c:pt idx="1">
                  <c:v>47</c:v>
                </c:pt>
                <c:pt idx="2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22</c:v>
                </c:pt>
                <c:pt idx="1">
                  <c:v>25</c:v>
                </c:pt>
                <c:pt idx="2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62</c:v>
                </c:pt>
                <c:pt idx="1">
                  <c:v>65</c:v>
                </c:pt>
                <c:pt idx="2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44</c:v>
                </c:pt>
                <c:pt idx="1">
                  <c:v>54</c:v>
                </c:pt>
                <c:pt idx="2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42</c:v>
                </c:pt>
                <c:pt idx="1">
                  <c:v>40</c:v>
                </c:pt>
                <c:pt idx="2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48</c:v>
                </c:pt>
                <c:pt idx="1">
                  <c:v>45</c:v>
                </c:pt>
                <c:pt idx="2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45</c:v>
                </c:pt>
                <c:pt idx="1">
                  <c:v>46</c:v>
                </c:pt>
                <c:pt idx="2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28</c:v>
                </c:pt>
                <c:pt idx="1">
                  <c:v>28</c:v>
                </c:pt>
                <c:pt idx="2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43</c:v>
                </c:pt>
                <c:pt idx="1">
                  <c:v>41</c:v>
                </c:pt>
                <c:pt idx="2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35</c:v>
                </c:pt>
                <c:pt idx="1">
                  <c:v>34</c:v>
                </c:pt>
                <c:pt idx="2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31</c:v>
                </c:pt>
                <c:pt idx="1">
                  <c:v>30</c:v>
                </c:pt>
                <c:pt idx="2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41</c:v>
                </c:pt>
                <c:pt idx="1">
                  <c:v>40</c:v>
                </c:pt>
                <c:pt idx="2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75</c:v>
                </c:pt>
                <c:pt idx="1">
                  <c:v>85</c:v>
                </c:pt>
                <c:pt idx="2">
                  <c:v>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23</c:v>
                </c:pt>
                <c:pt idx="1">
                  <c:v>20</c:v>
                </c:pt>
                <c:pt idx="2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Data!$B$38:$J$38</c:f>
              <c:numCache>
                <c:formatCode>0.00</c:formatCode>
                <c:ptCount val="9"/>
                <c:pt idx="0">
                  <c:v>35</c:v>
                </c:pt>
                <c:pt idx="1">
                  <c:v>37</c:v>
                </c:pt>
                <c:pt idx="2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Data!$B$39:$J$39</c:f>
              <c:numCache>
                <c:formatCode>0.00</c:formatCode>
                <c:ptCount val="9"/>
                <c:pt idx="0">
                  <c:v>86</c:v>
                </c:pt>
                <c:pt idx="1">
                  <c:v>87</c:v>
                </c:pt>
                <c:pt idx="2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Data!$B$40:$J$40</c:f>
              <c:numCache>
                <c:formatCode>0.00</c:formatCode>
                <c:ptCount val="9"/>
                <c:pt idx="0">
                  <c:v>33</c:v>
                </c:pt>
                <c:pt idx="1">
                  <c:v>32</c:v>
                </c:pt>
                <c:pt idx="2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Data!$B$41:$J$41</c:f>
              <c:numCache>
                <c:formatCode>0.00</c:formatCode>
                <c:ptCount val="9"/>
                <c:pt idx="0">
                  <c:v>21</c:v>
                </c:pt>
                <c:pt idx="1">
                  <c:v>21</c:v>
                </c:pt>
                <c:pt idx="2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Data!$B$42:$J$42</c:f>
              <c:numCache>
                <c:formatCode>0.00</c:formatCode>
                <c:ptCount val="9"/>
                <c:pt idx="0">
                  <c:v>37</c:v>
                </c:pt>
                <c:pt idx="1">
                  <c:v>35</c:v>
                </c:pt>
                <c:pt idx="2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Data!$B$43:$J$43</c:f>
              <c:numCache>
                <c:formatCode>0.00</c:formatCode>
                <c:ptCount val="9"/>
                <c:pt idx="0">
                  <c:v>27</c:v>
                </c:pt>
                <c:pt idx="1">
                  <c:v>25</c:v>
                </c:pt>
                <c:pt idx="2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Data!$B$44:$J$44</c:f>
              <c:numCache>
                <c:formatCode>0.00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Data!$B$45:$J$45</c:f>
              <c:numCache>
                <c:formatCode>0.00</c:formatCode>
                <c:ptCount val="9"/>
                <c:pt idx="0">
                  <c:v>14</c:v>
                </c:pt>
                <c:pt idx="1">
                  <c:v>14</c:v>
                </c:pt>
                <c:pt idx="2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Data!$B$46:$J$46</c:f>
              <c:numCache>
                <c:formatCode>0.00</c:formatCode>
                <c:ptCount val="9"/>
                <c:pt idx="0">
                  <c:v>41</c:v>
                </c:pt>
                <c:pt idx="1">
                  <c:v>34</c:v>
                </c:pt>
                <c:pt idx="2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81.818181818181827</c:v>
                </c:pt>
                <c:pt idx="2">
                  <c:v>72.727272727272734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95.555555555555557</c:v>
                </c:pt>
                <c:pt idx="2">
                  <c:v>91.111111111111114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90.909090909090907</c:v>
                </c:pt>
                <c:pt idx="2">
                  <c:v>84.848484848484844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92.592592592592595</c:v>
                </c:pt>
                <c:pt idx="2">
                  <c:v>77.777777777777786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97.777777777777771</c:v>
                </c:pt>
                <c:pt idx="2">
                  <c:v>86.666666666666671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98.666666666666671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106.06060606060606</c:v>
                </c:pt>
                <c:pt idx="2">
                  <c:v>118.18181818181819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103.57142857142858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96.078431372549019</c:v>
                </c:pt>
                <c:pt idx="2">
                  <c:v>96.078431372549019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92.592592592592595</c:v>
                </c:pt>
                <c:pt idx="2">
                  <c:v>88.888888888888886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89.473684210526315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97.183098591549296</c:v>
                </c:pt>
                <c:pt idx="2">
                  <c:v>97.183098591549296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92.156862745098039</c:v>
                </c:pt>
                <c:pt idx="2">
                  <c:v>80.392156862745097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113.63636363636364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104.83870967741935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122.72727272727273</c:v>
                </c:pt>
                <c:pt idx="2">
                  <c:v>109.09090909090908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95.238095238095227</c:v>
                </c:pt>
                <c:pt idx="2">
                  <c:v>90.476190476190482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93.75</c:v>
                </c:pt>
                <c:pt idx="2">
                  <c:v>91.666666666666657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102.22222222222221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95.348837209302332</c:v>
                </c:pt>
                <c:pt idx="2">
                  <c:v>88.372093023255815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97.142857142857139</c:v>
                </c:pt>
                <c:pt idx="2">
                  <c:v>97.142857142857139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96.774193548387103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97.560975609756099</c:v>
                </c:pt>
                <c:pt idx="2">
                  <c:v>87.804878048780495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113.33333333333333</c:v>
                </c:pt>
                <c:pt idx="2">
                  <c:v>117.33333333333333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86.956521739130437</c:v>
                </c:pt>
                <c:pt idx="2">
                  <c:v>82.608695652173907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100</c:v>
                </c:pt>
                <c:pt idx="1">
                  <c:v>105.71428571428572</c:v>
                </c:pt>
                <c:pt idx="2">
                  <c:v>125.71428571428571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100</c:v>
                </c:pt>
                <c:pt idx="1">
                  <c:v>101.16279069767442</c:v>
                </c:pt>
                <c:pt idx="2">
                  <c:v>98.837209302325576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100</c:v>
                </c:pt>
                <c:pt idx="1">
                  <c:v>96.969696969696969</c:v>
                </c:pt>
                <c:pt idx="2">
                  <c:v>96.969696969696969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90.476190476190482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100</c:v>
                </c:pt>
                <c:pt idx="1">
                  <c:v>94.594594594594597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100</c:v>
                </c:pt>
                <c:pt idx="1">
                  <c:v>92.592592592592595</c:v>
                </c:pt>
                <c:pt idx="2">
                  <c:v>77.777777777777786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85.714285714285708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100</c:v>
                </c:pt>
                <c:pt idx="1">
                  <c:v>82.926829268292678</c:v>
                </c:pt>
                <c:pt idx="2">
                  <c:v>85.365853658536579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2.0515391081644134</c:v>
                  </c:pt>
                  <c:pt idx="2">
                    <c:v>3.6810117874584392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2.0515391081644134</c:v>
                  </c:pt>
                  <c:pt idx="2">
                    <c:v>3.6810117874584392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98.456061295084609</c:v>
                </c:pt>
                <c:pt idx="2">
                  <c:v>92.496076434700598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128</xdr:row>
      <xdr:rowOff>0</xdr:rowOff>
    </xdr:from>
    <xdr:to>
      <xdr:col>11</xdr:col>
      <xdr:colOff>105841</xdr:colOff>
      <xdr:row>172</xdr:row>
      <xdr:rowOff>10521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36150"/>
          <a:ext cx="7640116" cy="7135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3"/>
  <sheetViews>
    <sheetView zoomScaleNormal="100" workbookViewId="0">
      <selection activeCell="J16" sqref="J16"/>
    </sheetView>
  </sheetViews>
  <sheetFormatPr baseColWidth="10" defaultColWidth="11.42578125" defaultRowHeight="12.75" x14ac:dyDescent="0.2"/>
  <cols>
    <col min="1" max="1" width="31.42578125" style="65" bestFit="1" customWidth="1"/>
    <col min="2" max="5" width="11.42578125" style="65"/>
    <col min="6" max="6" width="11.42578125" style="65" customWidth="1"/>
    <col min="7" max="16384" width="11.42578125" style="65"/>
  </cols>
  <sheetData>
    <row r="3" spans="1:7" ht="57" customHeight="1" x14ac:dyDescent="0.6">
      <c r="A3" s="116" t="s">
        <v>45</v>
      </c>
      <c r="B3" s="116"/>
      <c r="C3" s="116"/>
      <c r="D3" s="116"/>
      <c r="E3" s="116"/>
      <c r="F3" s="116"/>
      <c r="G3" s="116"/>
    </row>
    <row r="5" spans="1:7" ht="34.5" x14ac:dyDescent="0.45">
      <c r="A5" s="66" t="s">
        <v>46</v>
      </c>
      <c r="B5" s="66" t="s">
        <v>53</v>
      </c>
    </row>
    <row r="8" spans="1:7" ht="25.5" customHeight="1" x14ac:dyDescent="0.3">
      <c r="A8" s="67" t="s">
        <v>47</v>
      </c>
      <c r="B8" s="68" t="s">
        <v>82</v>
      </c>
      <c r="C8" s="69"/>
      <c r="D8" s="69"/>
      <c r="E8" s="69"/>
      <c r="F8" s="69"/>
      <c r="G8" s="70"/>
    </row>
    <row r="9" spans="1:7" ht="26.25" customHeight="1" x14ac:dyDescent="0.3">
      <c r="A9" s="67" t="s">
        <v>48</v>
      </c>
      <c r="B9" s="117" t="s">
        <v>83</v>
      </c>
      <c r="C9" s="118"/>
      <c r="D9" s="118"/>
      <c r="E9" s="118"/>
      <c r="F9" s="118"/>
      <c r="G9" s="119"/>
    </row>
    <row r="10" spans="1:7" ht="20.25" x14ac:dyDescent="0.3">
      <c r="A10" s="67" t="s">
        <v>49</v>
      </c>
      <c r="B10" s="120" t="s">
        <v>97</v>
      </c>
      <c r="C10" s="121"/>
      <c r="D10" s="121"/>
      <c r="E10" s="121"/>
      <c r="F10" s="121"/>
      <c r="G10" s="122"/>
    </row>
    <row r="11" spans="1:7" ht="36.75" customHeight="1" x14ac:dyDescent="0.2">
      <c r="A11" s="71" t="s">
        <v>50</v>
      </c>
      <c r="B11" s="123"/>
      <c r="C11" s="124"/>
      <c r="D11" s="124"/>
      <c r="E11" s="124"/>
      <c r="F11" s="124"/>
      <c r="G11" s="125"/>
    </row>
    <row r="12" spans="1:7" ht="25.5" customHeight="1" x14ac:dyDescent="0.3">
      <c r="A12" s="67" t="s">
        <v>51</v>
      </c>
      <c r="B12" s="126" t="s">
        <v>84</v>
      </c>
      <c r="C12" s="118"/>
      <c r="D12" s="118"/>
      <c r="E12" s="118"/>
      <c r="F12" s="118"/>
      <c r="G12" s="119"/>
    </row>
    <row r="13" spans="1:7" ht="24.75" customHeight="1" x14ac:dyDescent="0.3">
      <c r="A13" s="67" t="s">
        <v>52</v>
      </c>
      <c r="B13" s="117" t="s">
        <v>85</v>
      </c>
      <c r="C13" s="118"/>
      <c r="D13" s="118"/>
      <c r="E13" s="118"/>
      <c r="F13" s="118"/>
      <c r="G13" s="119"/>
    </row>
  </sheetData>
  <mergeCells count="5">
    <mergeCell ref="A3:G3"/>
    <mergeCell ref="B9:G9"/>
    <mergeCell ref="B10:G11"/>
    <mergeCell ref="B12:G12"/>
    <mergeCell ref="B13:G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tabSelected="1" topLeftCell="A4" workbookViewId="0">
      <selection activeCell="A4" sqref="A4:XFD6"/>
    </sheetView>
  </sheetViews>
  <sheetFormatPr baseColWidth="10" defaultColWidth="11.42578125" defaultRowHeight="12.75" x14ac:dyDescent="0.2"/>
  <cols>
    <col min="1" max="1" width="57.42578125" style="73" customWidth="1"/>
    <col min="2" max="2" width="20.28515625" style="73" customWidth="1"/>
    <col min="3" max="3" width="13" style="73" customWidth="1"/>
    <col min="4" max="4" width="17.7109375" style="73" customWidth="1"/>
    <col min="5" max="5" width="13.42578125" style="73" customWidth="1"/>
    <col min="6" max="6" width="13.5703125" style="73" customWidth="1"/>
    <col min="7" max="7" width="13.7109375" style="73" bestFit="1" customWidth="1"/>
    <col min="8" max="16384" width="11.42578125" style="73"/>
  </cols>
  <sheetData>
    <row r="1" spans="1:7" ht="20.25" x14ac:dyDescent="0.3">
      <c r="A1" s="72" t="s">
        <v>43</v>
      </c>
      <c r="B1" s="72"/>
      <c r="C1" s="72"/>
      <c r="D1" s="72"/>
      <c r="E1" s="72"/>
      <c r="F1" s="72"/>
      <c r="G1" s="72"/>
    </row>
    <row r="2" spans="1:7" ht="20.25" x14ac:dyDescent="0.3">
      <c r="A2" s="72" t="s">
        <v>54</v>
      </c>
      <c r="B2" s="74" t="s">
        <v>84</v>
      </c>
      <c r="C2" s="72"/>
      <c r="D2" s="72"/>
      <c r="E2" s="72"/>
      <c r="F2" s="72"/>
      <c r="G2" s="72"/>
    </row>
    <row r="3" spans="1:7" ht="20.25" x14ac:dyDescent="0.3">
      <c r="A3" s="72"/>
      <c r="B3" s="74"/>
      <c r="C3" s="72"/>
      <c r="D3" s="72"/>
      <c r="E3" s="72"/>
      <c r="F3" s="72"/>
      <c r="G3" s="72"/>
    </row>
    <row r="4" spans="1:7" s="129" customFormat="1" ht="44.25" customHeight="1" x14ac:dyDescent="0.2">
      <c r="A4" s="128" t="s">
        <v>101</v>
      </c>
    </row>
    <row r="5" spans="1:7" s="129" customFormat="1" ht="44.25" customHeight="1" x14ac:dyDescent="0.2">
      <c r="A5" s="130"/>
    </row>
    <row r="6" spans="1:7" s="129" customFormat="1" ht="44.25" customHeight="1" x14ac:dyDescent="0.2"/>
    <row r="7" spans="1:7" ht="20.25" x14ac:dyDescent="0.3">
      <c r="A7" s="72"/>
      <c r="B7" s="74"/>
      <c r="C7" s="72"/>
      <c r="D7" s="72"/>
      <c r="E7" s="72"/>
      <c r="F7" s="72"/>
      <c r="G7" s="72"/>
    </row>
    <row r="8" spans="1:7" ht="20.25" x14ac:dyDescent="0.3">
      <c r="A8" s="72"/>
      <c r="B8" s="74"/>
      <c r="C8" s="72"/>
      <c r="D8" s="72"/>
      <c r="E8" s="72"/>
      <c r="F8" s="72"/>
      <c r="G8" s="72"/>
    </row>
    <row r="9" spans="1:7" ht="20.25" x14ac:dyDescent="0.3">
      <c r="A9" s="72"/>
      <c r="B9" s="74"/>
      <c r="C9" s="72"/>
      <c r="D9" s="72"/>
      <c r="E9" s="72"/>
      <c r="F9" s="72"/>
      <c r="G9" s="72"/>
    </row>
    <row r="10" spans="1:7" ht="15" x14ac:dyDescent="0.2">
      <c r="A10" s="75" t="s">
        <v>41</v>
      </c>
      <c r="B10" s="75"/>
      <c r="C10" s="75"/>
      <c r="D10" s="75"/>
      <c r="E10" s="75"/>
      <c r="F10" s="75"/>
      <c r="G10" s="75"/>
    </row>
    <row r="11" spans="1:7" ht="15" x14ac:dyDescent="0.2">
      <c r="A11" s="76" t="s">
        <v>86</v>
      </c>
      <c r="B11" s="77"/>
      <c r="C11" s="77"/>
      <c r="D11" s="77"/>
      <c r="E11" s="77"/>
      <c r="F11" s="77"/>
      <c r="G11" s="77"/>
    </row>
    <row r="12" spans="1:7" ht="15" x14ac:dyDescent="0.2">
      <c r="A12" s="75"/>
      <c r="B12" s="77"/>
      <c r="C12" s="77"/>
      <c r="D12" s="75"/>
      <c r="E12" s="75"/>
      <c r="F12" s="75"/>
      <c r="G12" s="75"/>
    </row>
    <row r="13" spans="1:7" ht="15" x14ac:dyDescent="0.2">
      <c r="A13" s="75" t="s">
        <v>42</v>
      </c>
      <c r="B13" s="77"/>
      <c r="C13" s="77"/>
      <c r="D13" s="77"/>
      <c r="E13" s="77"/>
      <c r="F13" s="77"/>
      <c r="G13" s="77"/>
    </row>
    <row r="14" spans="1:7" ht="15" x14ac:dyDescent="0.2">
      <c r="A14" s="76" t="s">
        <v>87</v>
      </c>
      <c r="B14" s="77"/>
      <c r="C14" s="77"/>
      <c r="D14" s="77"/>
      <c r="E14" s="77"/>
      <c r="F14" s="77"/>
      <c r="G14" s="77"/>
    </row>
    <row r="15" spans="1:7" ht="15" x14ac:dyDescent="0.2">
      <c r="A15" s="75"/>
      <c r="B15" s="77"/>
      <c r="C15" s="77"/>
      <c r="D15" s="77"/>
      <c r="E15" s="75"/>
      <c r="F15" s="75"/>
      <c r="G15" s="75"/>
    </row>
    <row r="16" spans="1:7" ht="15" x14ac:dyDescent="0.2">
      <c r="A16" s="75" t="s">
        <v>44</v>
      </c>
      <c r="B16" s="77"/>
      <c r="C16" s="77"/>
      <c r="D16" s="77"/>
      <c r="E16" s="77"/>
      <c r="F16" s="77"/>
      <c r="G16" s="77"/>
    </row>
    <row r="17" spans="1:7" ht="15" x14ac:dyDescent="0.2">
      <c r="A17" s="76" t="s">
        <v>88</v>
      </c>
      <c r="B17" s="77"/>
      <c r="C17" s="77"/>
      <c r="D17" s="77"/>
      <c r="E17" s="77"/>
      <c r="F17" s="77"/>
      <c r="G17" s="77"/>
    </row>
    <row r="18" spans="1:7" ht="15" x14ac:dyDescent="0.2">
      <c r="A18" s="75"/>
      <c r="B18" s="75"/>
      <c r="C18" s="75"/>
      <c r="D18" s="75"/>
      <c r="E18" s="75"/>
      <c r="F18" s="75"/>
      <c r="G18" s="75"/>
    </row>
    <row r="19" spans="1:7" ht="15" x14ac:dyDescent="0.2">
      <c r="A19" s="75" t="s">
        <v>35</v>
      </c>
      <c r="B19" s="75"/>
      <c r="C19" s="75"/>
      <c r="D19" s="75"/>
      <c r="E19" s="75"/>
      <c r="F19" s="75"/>
      <c r="G19" s="75"/>
    </row>
    <row r="20" spans="1:7" ht="15" x14ac:dyDescent="0.2">
      <c r="A20" s="78" t="s">
        <v>89</v>
      </c>
      <c r="B20" s="79" t="s">
        <v>32</v>
      </c>
      <c r="C20" s="79"/>
      <c r="D20" s="79"/>
      <c r="E20" s="75"/>
      <c r="F20" s="75"/>
      <c r="G20" s="75"/>
    </row>
    <row r="21" spans="1:7" ht="15" x14ac:dyDescent="0.2">
      <c r="A21" s="78"/>
      <c r="B21" s="79" t="s">
        <v>34</v>
      </c>
      <c r="C21" s="80"/>
      <c r="D21" s="81"/>
      <c r="E21" s="75"/>
      <c r="F21" s="75"/>
      <c r="G21" s="77"/>
    </row>
    <row r="22" spans="1:7" ht="15" x14ac:dyDescent="0.2">
      <c r="A22" s="78"/>
      <c r="B22" s="82" t="s">
        <v>33</v>
      </c>
      <c r="C22" s="83"/>
      <c r="D22" s="84"/>
      <c r="E22" s="75"/>
      <c r="F22" s="75"/>
      <c r="G22" s="75"/>
    </row>
    <row r="23" spans="1:7" ht="15" x14ac:dyDescent="0.2">
      <c r="A23" s="112"/>
      <c r="B23" s="113"/>
      <c r="C23" s="113"/>
      <c r="D23" s="113"/>
      <c r="E23" s="75"/>
      <c r="F23" s="75"/>
      <c r="G23" s="75"/>
    </row>
    <row r="24" spans="1:7" ht="15" x14ac:dyDescent="0.2">
      <c r="A24" s="112"/>
      <c r="B24" s="113"/>
      <c r="C24" s="113"/>
      <c r="D24" s="113"/>
      <c r="E24" s="75"/>
      <c r="F24" s="75"/>
      <c r="G24" s="75"/>
    </row>
    <row r="25" spans="1:7" ht="15" x14ac:dyDescent="0.2">
      <c r="A25" s="75"/>
      <c r="B25" s="75"/>
      <c r="C25" s="75"/>
      <c r="D25" s="75"/>
      <c r="E25" s="75"/>
      <c r="F25" s="75"/>
      <c r="G25" s="75"/>
    </row>
    <row r="26" spans="1:7" ht="15" x14ac:dyDescent="0.2">
      <c r="A26" s="75" t="s">
        <v>37</v>
      </c>
      <c r="B26" s="75"/>
      <c r="C26" s="75"/>
      <c r="D26" s="75"/>
      <c r="E26" s="75"/>
      <c r="F26" s="75"/>
      <c r="G26" s="75"/>
    </row>
    <row r="27" spans="1:7" ht="15" x14ac:dyDescent="0.2">
      <c r="A27" s="78" t="s">
        <v>88</v>
      </c>
      <c r="B27" s="79" t="s">
        <v>36</v>
      </c>
      <c r="C27" s="75"/>
      <c r="D27" s="75"/>
      <c r="E27" s="75"/>
      <c r="F27" s="75"/>
      <c r="G27" s="75"/>
    </row>
    <row r="28" spans="1:7" ht="15" x14ac:dyDescent="0.2">
      <c r="A28" s="78" t="s">
        <v>88</v>
      </c>
      <c r="B28" s="79" t="s">
        <v>39</v>
      </c>
      <c r="C28" s="75"/>
      <c r="D28" s="75"/>
      <c r="E28" s="75"/>
      <c r="F28" s="75"/>
      <c r="G28" s="75"/>
    </row>
    <row r="29" spans="1:7" ht="15" x14ac:dyDescent="0.2">
      <c r="A29" s="78" t="s">
        <v>88</v>
      </c>
      <c r="B29" s="79" t="s">
        <v>38</v>
      </c>
      <c r="C29" s="75"/>
      <c r="D29" s="75"/>
      <c r="E29" s="75"/>
      <c r="F29" s="75"/>
      <c r="G29" s="75"/>
    </row>
    <row r="30" spans="1:7" ht="15" x14ac:dyDescent="0.2">
      <c r="A30" s="78" t="s">
        <v>90</v>
      </c>
      <c r="B30" s="79" t="s">
        <v>40</v>
      </c>
      <c r="C30" s="75"/>
      <c r="D30" s="75"/>
      <c r="E30" s="75"/>
      <c r="F30" s="75"/>
      <c r="G30" s="75"/>
    </row>
    <row r="31" spans="1:7" ht="15" x14ac:dyDescent="0.2">
      <c r="A31" s="75"/>
      <c r="B31" s="75"/>
      <c r="C31" s="75"/>
      <c r="D31" s="75"/>
      <c r="E31" s="75"/>
      <c r="F31" s="75"/>
      <c r="G31" s="75"/>
    </row>
    <row r="32" spans="1:7" ht="15" x14ac:dyDescent="0.2">
      <c r="A32" s="75" t="s">
        <v>55</v>
      </c>
      <c r="B32" s="75"/>
      <c r="C32" s="75"/>
      <c r="D32" s="75"/>
      <c r="E32" s="75"/>
      <c r="F32" s="75"/>
      <c r="G32" s="75"/>
    </row>
    <row r="33" spans="1:7" ht="15.75" x14ac:dyDescent="0.25">
      <c r="A33" s="85" t="s">
        <v>56</v>
      </c>
      <c r="B33" s="79" t="s">
        <v>57</v>
      </c>
      <c r="C33" s="79" t="s">
        <v>58</v>
      </c>
      <c r="D33" s="79" t="s">
        <v>59</v>
      </c>
      <c r="E33" s="79" t="s">
        <v>60</v>
      </c>
      <c r="F33" s="79" t="s">
        <v>61</v>
      </c>
      <c r="G33" s="79" t="s">
        <v>62</v>
      </c>
    </row>
    <row r="34" spans="1:7" ht="15" x14ac:dyDescent="0.2">
      <c r="A34" s="79" t="s">
        <v>63</v>
      </c>
      <c r="B34" s="76" t="s">
        <v>91</v>
      </c>
      <c r="C34" s="76" t="s">
        <v>91</v>
      </c>
      <c r="D34" s="76" t="s">
        <v>91</v>
      </c>
      <c r="E34" s="79"/>
      <c r="F34" s="79"/>
      <c r="G34" s="79"/>
    </row>
    <row r="35" spans="1:7" ht="15" x14ac:dyDescent="0.2">
      <c r="A35" s="79" t="s">
        <v>64</v>
      </c>
      <c r="B35" s="76" t="s">
        <v>92</v>
      </c>
      <c r="C35" s="76" t="s">
        <v>92</v>
      </c>
      <c r="D35" s="76" t="s">
        <v>92</v>
      </c>
      <c r="E35" s="79"/>
      <c r="F35" s="79"/>
      <c r="G35" s="79"/>
    </row>
    <row r="36" spans="1:7" ht="15" x14ac:dyDescent="0.2">
      <c r="A36" s="79" t="s">
        <v>65</v>
      </c>
      <c r="B36" s="76" t="s">
        <v>93</v>
      </c>
      <c r="C36" s="76" t="s">
        <v>94</v>
      </c>
      <c r="D36" s="76" t="s">
        <v>95</v>
      </c>
      <c r="E36" s="79"/>
      <c r="F36" s="79"/>
      <c r="G36" s="79"/>
    </row>
    <row r="37" spans="1:7" ht="15" x14ac:dyDescent="0.2">
      <c r="A37" s="79" t="s">
        <v>66</v>
      </c>
      <c r="B37" s="79"/>
      <c r="C37" s="79"/>
      <c r="D37" s="79"/>
      <c r="E37" s="79"/>
      <c r="F37" s="79"/>
      <c r="G37" s="79"/>
    </row>
    <row r="38" spans="1:7" ht="15.75" x14ac:dyDescent="0.25">
      <c r="A38" s="79" t="s">
        <v>67</v>
      </c>
      <c r="B38" s="79"/>
      <c r="C38" s="79"/>
      <c r="D38" s="79"/>
      <c r="E38" s="79"/>
      <c r="F38" s="79"/>
      <c r="G38" s="79"/>
    </row>
    <row r="39" spans="1:7" ht="15.75" thickBot="1" x14ac:dyDescent="0.25">
      <c r="A39" s="86" t="s">
        <v>68</v>
      </c>
      <c r="B39" s="86"/>
      <c r="C39" s="86"/>
      <c r="D39" s="86"/>
      <c r="E39" s="86"/>
      <c r="F39" s="86"/>
      <c r="G39" s="86"/>
    </row>
    <row r="40" spans="1:7" ht="15" x14ac:dyDescent="0.2">
      <c r="A40" s="87" t="s">
        <v>69</v>
      </c>
      <c r="B40" s="88"/>
      <c r="C40" s="88"/>
      <c r="D40" s="88"/>
      <c r="E40" s="88"/>
      <c r="F40" s="88"/>
      <c r="G40" s="89"/>
    </row>
    <row r="41" spans="1:7" ht="15" x14ac:dyDescent="0.2">
      <c r="A41" s="90" t="s">
        <v>70</v>
      </c>
      <c r="B41" s="79"/>
      <c r="C41" s="79"/>
      <c r="D41" s="79"/>
      <c r="E41" s="79"/>
      <c r="F41" s="79"/>
      <c r="G41" s="103"/>
    </row>
    <row r="42" spans="1:7" ht="15" x14ac:dyDescent="0.2">
      <c r="A42" s="90" t="s">
        <v>71</v>
      </c>
      <c r="B42" s="79"/>
      <c r="C42" s="79"/>
      <c r="D42" s="79"/>
      <c r="E42" s="79"/>
      <c r="F42" s="79"/>
      <c r="G42" s="103"/>
    </row>
    <row r="43" spans="1:7" ht="15.75" thickBot="1" x14ac:dyDescent="0.25">
      <c r="A43" s="91" t="s">
        <v>72</v>
      </c>
      <c r="B43" s="104"/>
      <c r="C43" s="104"/>
      <c r="D43" s="104"/>
      <c r="E43" s="104"/>
      <c r="F43" s="104"/>
      <c r="G43" s="105"/>
    </row>
    <row r="44" spans="1:7" ht="15" x14ac:dyDescent="0.2">
      <c r="A44" s="92" t="s">
        <v>73</v>
      </c>
      <c r="B44" s="92"/>
      <c r="C44" s="92"/>
      <c r="D44" s="92"/>
      <c r="E44" s="92"/>
      <c r="F44" s="92"/>
      <c r="G44" s="92"/>
    </row>
    <row r="45" spans="1:7" ht="18" x14ac:dyDescent="0.2">
      <c r="A45" s="79" t="s">
        <v>74</v>
      </c>
      <c r="B45" s="79"/>
      <c r="C45" s="79"/>
      <c r="D45" s="79"/>
      <c r="E45" s="79"/>
      <c r="F45" s="79"/>
      <c r="G45" s="79"/>
    </row>
    <row r="46" spans="1:7" ht="15" x14ac:dyDescent="0.2">
      <c r="A46" s="79" t="s">
        <v>31</v>
      </c>
      <c r="B46" s="79"/>
      <c r="C46" s="79"/>
      <c r="D46" s="79"/>
      <c r="E46" s="79"/>
      <c r="F46" s="79"/>
      <c r="G46" s="79"/>
    </row>
    <row r="47" spans="1:7" ht="15" x14ac:dyDescent="0.2">
      <c r="A47" s="79" t="s">
        <v>75</v>
      </c>
      <c r="B47" s="79"/>
      <c r="C47" s="79"/>
      <c r="D47" s="79"/>
      <c r="E47" s="79"/>
      <c r="F47" s="79"/>
      <c r="G47" s="79"/>
    </row>
    <row r="48" spans="1:7" ht="15" x14ac:dyDescent="0.2">
      <c r="A48" s="79" t="s">
        <v>76</v>
      </c>
      <c r="B48" s="79"/>
      <c r="C48" s="79"/>
      <c r="D48" s="79"/>
      <c r="E48" s="79"/>
      <c r="F48" s="79"/>
      <c r="G48" s="79"/>
    </row>
    <row r="49" spans="1:7" ht="15" x14ac:dyDescent="0.2">
      <c r="A49" s="79" t="s">
        <v>77</v>
      </c>
      <c r="B49" s="76" t="s">
        <v>96</v>
      </c>
      <c r="C49" s="76" t="s">
        <v>96</v>
      </c>
      <c r="D49" s="76" t="s">
        <v>96</v>
      </c>
      <c r="E49" s="79"/>
      <c r="F49" s="79"/>
      <c r="G49" s="79"/>
    </row>
    <row r="50" spans="1:7" ht="15" x14ac:dyDescent="0.2">
      <c r="A50" s="75"/>
      <c r="B50" s="75"/>
      <c r="C50" s="75"/>
      <c r="D50" s="75"/>
      <c r="E50" s="75"/>
      <c r="F50" s="75"/>
      <c r="G50" s="75"/>
    </row>
    <row r="51" spans="1:7" ht="15" x14ac:dyDescent="0.2">
      <c r="A51" s="127" t="s">
        <v>78</v>
      </c>
      <c r="B51" s="127"/>
      <c r="C51" s="127"/>
      <c r="D51" s="127"/>
      <c r="E51" s="127"/>
      <c r="F51" s="127"/>
      <c r="G51" s="127"/>
    </row>
  </sheetData>
  <mergeCells count="2">
    <mergeCell ref="A51:G51"/>
    <mergeCell ref="A4:XFD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4"/>
  <sheetViews>
    <sheetView workbookViewId="0">
      <selection activeCell="E37" sqref="E37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4"/>
    <col min="43" max="135" width="11.42578125" style="8"/>
  </cols>
  <sheetData>
    <row r="1" spans="1:18" ht="23.25" customHeight="1" x14ac:dyDescent="0.35">
      <c r="A1" s="13" t="s">
        <v>13</v>
      </c>
      <c r="B1" s="14"/>
      <c r="C1" s="137" t="s">
        <v>81</v>
      </c>
      <c r="D1" s="138"/>
      <c r="E1" s="138"/>
      <c r="F1" s="138"/>
      <c r="G1" s="138"/>
      <c r="H1" s="138"/>
      <c r="I1" s="138"/>
      <c r="J1" s="138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10</v>
      </c>
      <c r="C3" s="18" t="s">
        <v>25</v>
      </c>
      <c r="D3" s="17"/>
      <c r="E3" s="7">
        <v>30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9" t="s">
        <v>21</v>
      </c>
      <c r="C7" s="140"/>
      <c r="D7" s="140"/>
      <c r="E7" s="140"/>
      <c r="F7" s="140"/>
      <c r="G7" s="140"/>
      <c r="H7" s="140"/>
      <c r="I7" s="141"/>
      <c r="J7" s="142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63">
        <v>22</v>
      </c>
      <c r="C8" s="63">
        <v>18</v>
      </c>
      <c r="D8" s="63">
        <v>16</v>
      </c>
      <c r="E8" s="63"/>
      <c r="F8" s="63"/>
      <c r="G8" s="63"/>
      <c r="H8" s="63"/>
      <c r="I8" s="63"/>
      <c r="J8" s="58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63">
        <v>45</v>
      </c>
      <c r="C9" s="63">
        <v>43</v>
      </c>
      <c r="D9" s="63">
        <v>41</v>
      </c>
      <c r="E9" s="63"/>
      <c r="F9" s="63"/>
      <c r="G9" s="63"/>
      <c r="H9" s="63"/>
      <c r="I9" s="63"/>
      <c r="J9" s="59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63">
        <v>33</v>
      </c>
      <c r="C10" s="63">
        <v>30</v>
      </c>
      <c r="D10" s="63">
        <v>28</v>
      </c>
      <c r="E10" s="63"/>
      <c r="F10" s="63"/>
      <c r="G10" s="63"/>
      <c r="H10" s="63"/>
      <c r="I10" s="63"/>
      <c r="J10" s="59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63">
        <v>27</v>
      </c>
      <c r="C11" s="63">
        <v>25</v>
      </c>
      <c r="D11" s="63">
        <v>21</v>
      </c>
      <c r="E11" s="63"/>
      <c r="F11" s="63"/>
      <c r="G11" s="63"/>
      <c r="H11" s="63"/>
      <c r="I11" s="63"/>
      <c r="J11" s="59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63">
        <v>45</v>
      </c>
      <c r="C12" s="63">
        <v>44</v>
      </c>
      <c r="D12" s="63">
        <v>39</v>
      </c>
      <c r="E12" s="63"/>
      <c r="F12" s="63"/>
      <c r="G12" s="63"/>
      <c r="H12" s="63"/>
      <c r="I12" s="63"/>
      <c r="J12" s="59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63">
        <v>75</v>
      </c>
      <c r="C13" s="63">
        <v>75</v>
      </c>
      <c r="D13" s="63">
        <v>74</v>
      </c>
      <c r="E13" s="63"/>
      <c r="F13" s="63"/>
      <c r="G13" s="63"/>
      <c r="H13" s="63"/>
      <c r="I13" s="63"/>
      <c r="J13" s="59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63">
        <v>33</v>
      </c>
      <c r="C14" s="63">
        <v>35</v>
      </c>
      <c r="D14" s="63">
        <v>39</v>
      </c>
      <c r="E14" s="63"/>
      <c r="F14" s="63"/>
      <c r="G14" s="63"/>
      <c r="H14" s="63"/>
      <c r="I14" s="63"/>
      <c r="J14" s="59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63">
        <v>28</v>
      </c>
      <c r="C15" s="63">
        <v>29</v>
      </c>
      <c r="D15" s="63">
        <v>28</v>
      </c>
      <c r="E15" s="63"/>
      <c r="F15" s="63"/>
      <c r="G15" s="63"/>
      <c r="H15" s="63"/>
      <c r="I15" s="63"/>
      <c r="J15" s="59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63">
        <v>38</v>
      </c>
      <c r="C16" s="63">
        <v>38</v>
      </c>
      <c r="D16" s="63">
        <v>38</v>
      </c>
      <c r="E16" s="63"/>
      <c r="F16" s="63"/>
      <c r="G16" s="63"/>
      <c r="H16" s="63"/>
      <c r="I16" s="63"/>
      <c r="J16" s="59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63">
        <v>51</v>
      </c>
      <c r="C17" s="62">
        <v>49</v>
      </c>
      <c r="D17" s="62">
        <v>49</v>
      </c>
      <c r="E17" s="62"/>
      <c r="F17" s="62"/>
      <c r="G17" s="62"/>
      <c r="H17" s="62"/>
      <c r="I17" s="62"/>
      <c r="J17" s="59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30">
        <v>11</v>
      </c>
      <c r="B18" s="63">
        <v>27</v>
      </c>
      <c r="C18" s="62">
        <v>25</v>
      </c>
      <c r="D18" s="62">
        <v>24</v>
      </c>
      <c r="E18" s="62"/>
      <c r="F18" s="62"/>
      <c r="G18" s="62"/>
      <c r="H18" s="62"/>
      <c r="I18" s="62"/>
      <c r="J18" s="59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30">
        <v>12</v>
      </c>
      <c r="B19" s="63">
        <v>19</v>
      </c>
      <c r="C19" s="62">
        <v>19</v>
      </c>
      <c r="D19" s="62">
        <v>17</v>
      </c>
      <c r="E19" s="62"/>
      <c r="F19" s="62"/>
      <c r="G19" s="62"/>
      <c r="H19" s="62"/>
      <c r="I19" s="62"/>
      <c r="J19" s="59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30">
        <v>13</v>
      </c>
      <c r="B20" s="63">
        <v>71</v>
      </c>
      <c r="C20" s="62">
        <v>69</v>
      </c>
      <c r="D20" s="62">
        <v>69</v>
      </c>
      <c r="E20" s="62"/>
      <c r="F20" s="62"/>
      <c r="G20" s="62"/>
      <c r="H20" s="62"/>
      <c r="I20" s="62"/>
      <c r="J20" s="59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30">
        <v>14</v>
      </c>
      <c r="B21" s="63">
        <v>51</v>
      </c>
      <c r="C21" s="62">
        <v>47</v>
      </c>
      <c r="D21" s="62">
        <v>41</v>
      </c>
      <c r="E21" s="62"/>
      <c r="F21" s="62"/>
      <c r="G21" s="62"/>
      <c r="H21" s="62"/>
      <c r="I21" s="62"/>
      <c r="J21" s="59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30">
        <v>15</v>
      </c>
      <c r="B22" s="63">
        <v>22</v>
      </c>
      <c r="C22" s="62">
        <v>25</v>
      </c>
      <c r="D22" s="62">
        <v>22</v>
      </c>
      <c r="E22" s="62"/>
      <c r="F22" s="62"/>
      <c r="G22" s="62"/>
      <c r="H22" s="62"/>
      <c r="I22" s="62"/>
      <c r="J22" s="59"/>
      <c r="K22" s="15"/>
      <c r="L22" s="15"/>
      <c r="M22" s="15"/>
      <c r="N22" s="15"/>
      <c r="O22" s="15"/>
      <c r="P22" s="15"/>
      <c r="Q22" s="15"/>
      <c r="R22" s="15"/>
    </row>
    <row r="23" spans="1:18" ht="15" x14ac:dyDescent="0.25">
      <c r="A23" s="30">
        <v>16</v>
      </c>
      <c r="B23" s="63">
        <v>62</v>
      </c>
      <c r="C23" s="62">
        <v>65</v>
      </c>
      <c r="D23" s="62">
        <v>62</v>
      </c>
      <c r="E23" s="42"/>
      <c r="F23" s="42"/>
      <c r="G23" s="43"/>
      <c r="H23" s="43"/>
      <c r="I23" s="43"/>
      <c r="J23" s="59"/>
      <c r="K23" s="15"/>
      <c r="L23" s="15"/>
      <c r="M23" s="15"/>
      <c r="N23" s="15"/>
      <c r="O23" s="15"/>
      <c r="P23" s="15"/>
      <c r="Q23" s="15"/>
      <c r="R23" s="15"/>
    </row>
    <row r="24" spans="1:18" ht="15" x14ac:dyDescent="0.25">
      <c r="A24" s="30">
        <v>17</v>
      </c>
      <c r="B24" s="62">
        <v>44</v>
      </c>
      <c r="C24" s="62">
        <v>54</v>
      </c>
      <c r="D24" s="62">
        <v>48</v>
      </c>
      <c r="E24" s="42"/>
      <c r="F24" s="42"/>
      <c r="G24" s="43"/>
      <c r="H24" s="43"/>
      <c r="I24" s="43"/>
      <c r="J24" s="59"/>
      <c r="K24" s="15"/>
      <c r="L24" s="15"/>
      <c r="M24" s="15"/>
      <c r="N24" s="15"/>
      <c r="O24" s="15"/>
      <c r="P24" s="15"/>
      <c r="Q24" s="15"/>
      <c r="R24" s="15"/>
    </row>
    <row r="25" spans="1:18" ht="15" x14ac:dyDescent="0.25">
      <c r="A25" s="30">
        <v>18</v>
      </c>
      <c r="B25" s="62">
        <v>42</v>
      </c>
      <c r="C25" s="62">
        <v>40</v>
      </c>
      <c r="D25" s="62">
        <v>38</v>
      </c>
      <c r="E25" s="42"/>
      <c r="F25" s="42"/>
      <c r="G25" s="43"/>
      <c r="H25" s="43"/>
      <c r="I25" s="43"/>
      <c r="J25" s="59"/>
      <c r="K25" s="15"/>
      <c r="L25" s="15"/>
      <c r="M25" s="15"/>
      <c r="N25" s="15"/>
      <c r="O25" s="15"/>
      <c r="P25" s="15"/>
      <c r="Q25" s="15"/>
      <c r="R25" s="15"/>
    </row>
    <row r="26" spans="1:18" ht="15" x14ac:dyDescent="0.25">
      <c r="A26" s="30">
        <v>19</v>
      </c>
      <c r="B26" s="62">
        <v>48</v>
      </c>
      <c r="C26" s="62">
        <v>45</v>
      </c>
      <c r="D26" s="62">
        <v>44</v>
      </c>
      <c r="E26" s="42"/>
      <c r="F26" s="42"/>
      <c r="G26" s="43"/>
      <c r="H26" s="43"/>
      <c r="I26" s="43"/>
      <c r="J26" s="59"/>
      <c r="K26" s="15"/>
      <c r="L26" s="15"/>
      <c r="M26" s="15"/>
      <c r="N26" s="15"/>
      <c r="O26" s="15"/>
      <c r="P26" s="15"/>
      <c r="Q26" s="15"/>
      <c r="R26" s="15"/>
    </row>
    <row r="27" spans="1:18" ht="15" x14ac:dyDescent="0.25">
      <c r="A27" s="30">
        <v>20</v>
      </c>
      <c r="B27" s="62">
        <v>4</v>
      </c>
      <c r="C27" s="62">
        <v>4</v>
      </c>
      <c r="D27" s="62">
        <v>3</v>
      </c>
      <c r="E27" s="42"/>
      <c r="F27" s="42"/>
      <c r="G27" s="43"/>
      <c r="H27" s="43"/>
      <c r="I27" s="43"/>
      <c r="J27" s="59"/>
      <c r="K27" s="15"/>
      <c r="L27" s="15"/>
      <c r="M27" s="15"/>
      <c r="N27" s="15"/>
      <c r="O27" s="15"/>
      <c r="P27" s="15"/>
      <c r="Q27" s="15"/>
      <c r="R27" s="15"/>
    </row>
    <row r="28" spans="1:18" ht="15" x14ac:dyDescent="0.25">
      <c r="A28" s="30">
        <v>21</v>
      </c>
      <c r="B28" s="62">
        <v>45</v>
      </c>
      <c r="C28" s="62">
        <v>46</v>
      </c>
      <c r="D28" s="62">
        <v>45</v>
      </c>
      <c r="E28" s="42"/>
      <c r="F28" s="42"/>
      <c r="G28" s="43"/>
      <c r="H28" s="43"/>
      <c r="I28" s="43"/>
      <c r="J28" s="59"/>
      <c r="K28" s="15"/>
      <c r="L28" s="15"/>
      <c r="M28" s="15"/>
      <c r="N28" s="15"/>
      <c r="O28" s="15"/>
      <c r="P28" s="15"/>
      <c r="Q28" s="15"/>
      <c r="R28" s="15"/>
    </row>
    <row r="29" spans="1:18" ht="15" x14ac:dyDescent="0.25">
      <c r="A29" s="30">
        <v>22</v>
      </c>
      <c r="B29" s="62">
        <v>28</v>
      </c>
      <c r="C29" s="62">
        <v>28</v>
      </c>
      <c r="D29" s="62">
        <v>28</v>
      </c>
      <c r="E29" s="42"/>
      <c r="F29" s="42"/>
      <c r="G29" s="43"/>
      <c r="H29" s="43"/>
      <c r="I29" s="43"/>
      <c r="J29" s="59"/>
      <c r="K29" s="24"/>
      <c r="L29" s="24"/>
      <c r="M29" s="24"/>
      <c r="N29" s="24"/>
      <c r="O29" s="24"/>
      <c r="P29" s="24"/>
      <c r="Q29" s="24"/>
      <c r="R29" s="24"/>
    </row>
    <row r="30" spans="1:18" ht="15" x14ac:dyDescent="0.25">
      <c r="A30" s="30">
        <v>23</v>
      </c>
      <c r="B30" s="62">
        <v>43</v>
      </c>
      <c r="C30" s="62">
        <v>41</v>
      </c>
      <c r="D30" s="62">
        <v>38</v>
      </c>
      <c r="E30" s="42"/>
      <c r="F30" s="42"/>
      <c r="G30" s="43"/>
      <c r="H30" s="43"/>
      <c r="I30" s="43"/>
      <c r="J30" s="59"/>
      <c r="K30" s="24"/>
      <c r="L30" s="24"/>
      <c r="M30" s="24"/>
      <c r="N30" s="24"/>
      <c r="O30" s="24"/>
      <c r="P30" s="24"/>
      <c r="Q30" s="24"/>
      <c r="R30" s="24"/>
    </row>
    <row r="31" spans="1:18" ht="15" x14ac:dyDescent="0.25">
      <c r="A31" s="30">
        <v>24</v>
      </c>
      <c r="B31" s="62">
        <v>35</v>
      </c>
      <c r="C31" s="62">
        <v>34</v>
      </c>
      <c r="D31" s="62">
        <v>34</v>
      </c>
      <c r="E31" s="42"/>
      <c r="F31" s="42"/>
      <c r="G31" s="43"/>
      <c r="H31" s="43"/>
      <c r="I31" s="43"/>
      <c r="J31" s="59"/>
      <c r="K31" s="24"/>
      <c r="L31" s="24"/>
      <c r="M31" s="24"/>
      <c r="N31" s="24"/>
      <c r="O31" s="24"/>
      <c r="P31" s="24"/>
      <c r="Q31" s="24"/>
      <c r="R31" s="24"/>
    </row>
    <row r="32" spans="1:18" ht="15.75" x14ac:dyDescent="0.25">
      <c r="A32" s="30">
        <v>25</v>
      </c>
      <c r="B32" s="62">
        <v>31</v>
      </c>
      <c r="C32" s="62">
        <v>30</v>
      </c>
      <c r="D32" s="62">
        <v>31</v>
      </c>
      <c r="E32" s="44"/>
      <c r="F32" s="44"/>
      <c r="G32" s="43"/>
      <c r="H32" s="43"/>
      <c r="I32" s="43"/>
      <c r="J32" s="60"/>
      <c r="K32" s="24"/>
      <c r="L32" s="24"/>
      <c r="M32" s="24"/>
      <c r="N32" s="24"/>
      <c r="O32" s="24"/>
      <c r="P32" s="24"/>
      <c r="Q32" s="24"/>
      <c r="R32" s="24"/>
    </row>
    <row r="33" spans="1:18" ht="15.75" x14ac:dyDescent="0.25">
      <c r="A33" s="30">
        <v>26</v>
      </c>
      <c r="B33" s="62">
        <v>41</v>
      </c>
      <c r="C33" s="62">
        <v>40</v>
      </c>
      <c r="D33" s="62">
        <v>36</v>
      </c>
      <c r="E33" s="44"/>
      <c r="F33" s="44"/>
      <c r="G33" s="43"/>
      <c r="H33" s="43"/>
      <c r="I33" s="43"/>
      <c r="J33" s="60"/>
      <c r="K33" s="24"/>
      <c r="L33" s="24"/>
      <c r="M33" s="24"/>
      <c r="N33" s="24"/>
      <c r="O33" s="24"/>
      <c r="P33" s="24"/>
      <c r="Q33" s="24"/>
      <c r="R33" s="24"/>
    </row>
    <row r="34" spans="1:18" ht="15.75" x14ac:dyDescent="0.25">
      <c r="A34" s="30">
        <v>27</v>
      </c>
      <c r="B34" s="62">
        <v>4</v>
      </c>
      <c r="C34" s="62">
        <v>4</v>
      </c>
      <c r="D34" s="62">
        <v>3</v>
      </c>
      <c r="E34" s="44"/>
      <c r="F34" s="44"/>
      <c r="G34" s="43"/>
      <c r="H34" s="43"/>
      <c r="I34" s="43"/>
      <c r="J34" s="60"/>
      <c r="K34" s="24"/>
      <c r="L34" s="24"/>
      <c r="M34" s="24"/>
      <c r="N34" s="24"/>
      <c r="O34" s="24"/>
      <c r="P34" s="24"/>
      <c r="Q34" s="24"/>
      <c r="R34" s="24"/>
    </row>
    <row r="35" spans="1:18" ht="15.75" x14ac:dyDescent="0.25">
      <c r="A35" s="30">
        <v>28</v>
      </c>
      <c r="B35" s="62">
        <v>4</v>
      </c>
      <c r="C35" s="62">
        <v>4</v>
      </c>
      <c r="D35" s="62">
        <v>2</v>
      </c>
      <c r="E35" s="44"/>
      <c r="F35" s="44"/>
      <c r="G35" s="43"/>
      <c r="H35" s="43"/>
      <c r="I35" s="43"/>
      <c r="J35" s="60"/>
      <c r="K35" s="24"/>
      <c r="L35" s="24"/>
      <c r="M35" s="24"/>
      <c r="N35" s="24"/>
      <c r="O35" s="24"/>
      <c r="P35" s="24"/>
      <c r="Q35" s="24"/>
      <c r="R35" s="24"/>
    </row>
    <row r="36" spans="1:18" ht="15.75" x14ac:dyDescent="0.25">
      <c r="A36" s="30">
        <v>29</v>
      </c>
      <c r="B36" s="62">
        <v>75</v>
      </c>
      <c r="C36" s="62">
        <v>85</v>
      </c>
      <c r="D36" s="62">
        <v>88</v>
      </c>
      <c r="E36" s="44"/>
      <c r="F36" s="44"/>
      <c r="G36" s="43"/>
      <c r="H36" s="43"/>
      <c r="I36" s="43"/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5">
      <c r="A37" s="30">
        <v>30</v>
      </c>
      <c r="B37" s="62">
        <v>23</v>
      </c>
      <c r="C37" s="62">
        <v>20</v>
      </c>
      <c r="D37" s="62">
        <v>19</v>
      </c>
      <c r="E37" s="44"/>
      <c r="F37" s="44"/>
      <c r="G37" s="43"/>
      <c r="H37" s="43"/>
      <c r="I37" s="43"/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.75" x14ac:dyDescent="0.25">
      <c r="A38" s="30">
        <v>31</v>
      </c>
      <c r="B38" s="62">
        <v>35</v>
      </c>
      <c r="C38" s="62">
        <v>37</v>
      </c>
      <c r="D38" s="62">
        <v>44</v>
      </c>
      <c r="E38" s="44"/>
      <c r="F38" s="44"/>
      <c r="G38" s="43"/>
      <c r="H38" s="43"/>
      <c r="I38" s="43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.75" x14ac:dyDescent="0.25">
      <c r="A39" s="30">
        <v>32</v>
      </c>
      <c r="B39" s="62">
        <v>86</v>
      </c>
      <c r="C39" s="62">
        <v>87</v>
      </c>
      <c r="D39" s="62">
        <v>85</v>
      </c>
      <c r="E39" s="44"/>
      <c r="F39" s="44"/>
      <c r="G39" s="43"/>
      <c r="H39" s="43"/>
      <c r="I39" s="43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.75" x14ac:dyDescent="0.25">
      <c r="A40" s="30">
        <v>33</v>
      </c>
      <c r="B40" s="62">
        <v>33</v>
      </c>
      <c r="C40" s="62">
        <v>32</v>
      </c>
      <c r="D40" s="62">
        <v>32</v>
      </c>
      <c r="E40" s="44"/>
      <c r="F40" s="44"/>
      <c r="G40" s="43"/>
      <c r="H40" s="43"/>
      <c r="I40" s="43"/>
      <c r="J40" s="60"/>
      <c r="K40" s="132" t="s">
        <v>30</v>
      </c>
      <c r="L40" s="133"/>
      <c r="M40" s="133"/>
      <c r="N40" s="133"/>
      <c r="O40" s="133"/>
      <c r="P40" s="133"/>
      <c r="Q40" s="133"/>
      <c r="R40" s="133"/>
    </row>
    <row r="41" spans="1:18" ht="15.75" x14ac:dyDescent="0.25">
      <c r="A41" s="30">
        <v>34</v>
      </c>
      <c r="B41" s="62">
        <v>21</v>
      </c>
      <c r="C41" s="62">
        <v>21</v>
      </c>
      <c r="D41" s="62">
        <v>19</v>
      </c>
      <c r="E41" s="44"/>
      <c r="F41" s="44"/>
      <c r="G41" s="43"/>
      <c r="H41" s="43"/>
      <c r="I41" s="43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.75" x14ac:dyDescent="0.25">
      <c r="A42" s="30">
        <v>35</v>
      </c>
      <c r="B42" s="62">
        <v>37</v>
      </c>
      <c r="C42" s="62">
        <v>35</v>
      </c>
      <c r="D42" s="62">
        <v>37</v>
      </c>
      <c r="E42" s="44"/>
      <c r="F42" s="44"/>
      <c r="G42" s="43"/>
      <c r="H42" s="43"/>
      <c r="I42" s="43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.75" x14ac:dyDescent="0.25">
      <c r="A43" s="30">
        <v>36</v>
      </c>
      <c r="B43" s="62">
        <v>27</v>
      </c>
      <c r="C43" s="62">
        <v>25</v>
      </c>
      <c r="D43" s="62">
        <v>21</v>
      </c>
      <c r="E43" s="44"/>
      <c r="F43" s="44"/>
      <c r="G43" s="43"/>
      <c r="H43" s="43"/>
      <c r="I43" s="43"/>
      <c r="J43" s="60"/>
      <c r="K43" s="53"/>
      <c r="L43" s="54"/>
      <c r="M43" s="54"/>
      <c r="N43" s="54"/>
      <c r="O43" s="54"/>
      <c r="P43" s="54"/>
      <c r="Q43" s="54"/>
      <c r="R43" s="54"/>
    </row>
    <row r="44" spans="1:18" ht="15" x14ac:dyDescent="0.25">
      <c r="A44" s="30">
        <v>37</v>
      </c>
      <c r="B44" s="62">
        <v>1</v>
      </c>
      <c r="C44" s="62">
        <v>1</v>
      </c>
      <c r="D44" s="62">
        <v>1</v>
      </c>
      <c r="E44" s="46"/>
      <c r="F44" s="43"/>
      <c r="G44" s="43"/>
      <c r="H44" s="43"/>
      <c r="I44" s="43"/>
      <c r="J44" s="59"/>
      <c r="K44" s="53"/>
      <c r="L44" s="54"/>
      <c r="M44" s="54"/>
      <c r="N44" s="54"/>
      <c r="O44" s="54"/>
      <c r="P44" s="54"/>
      <c r="Q44" s="54"/>
      <c r="R44" s="54"/>
    </row>
    <row r="45" spans="1:18" ht="15" x14ac:dyDescent="0.25">
      <c r="A45" s="30">
        <v>38</v>
      </c>
      <c r="B45" s="62">
        <v>14</v>
      </c>
      <c r="C45" s="62">
        <v>14</v>
      </c>
      <c r="D45" s="62">
        <v>12</v>
      </c>
      <c r="E45" s="46"/>
      <c r="F45" s="43"/>
      <c r="G45" s="43"/>
      <c r="H45" s="43"/>
      <c r="I45" s="43"/>
      <c r="J45" s="59"/>
      <c r="K45" s="24"/>
      <c r="L45" s="24"/>
      <c r="M45" s="24"/>
      <c r="N45" s="24"/>
      <c r="O45" s="24"/>
      <c r="P45" s="24"/>
      <c r="Q45" s="24"/>
      <c r="R45" s="24"/>
    </row>
    <row r="46" spans="1:18" ht="15" x14ac:dyDescent="0.25">
      <c r="A46" s="30">
        <v>39</v>
      </c>
      <c r="B46" s="62">
        <v>41</v>
      </c>
      <c r="C46" s="62">
        <v>34</v>
      </c>
      <c r="D46" s="62">
        <v>35</v>
      </c>
      <c r="E46" s="46"/>
      <c r="F46" s="43"/>
      <c r="G46" s="43"/>
      <c r="H46" s="43"/>
      <c r="I46" s="43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3"/>
      <c r="D47" s="43"/>
      <c r="E47" s="46"/>
      <c r="F47" s="43"/>
      <c r="G47" s="43"/>
      <c r="H47" s="43"/>
      <c r="I47" s="43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3"/>
      <c r="D48" s="43"/>
      <c r="E48" s="46"/>
      <c r="F48" s="43"/>
      <c r="G48" s="43"/>
      <c r="H48" s="43"/>
      <c r="I48" s="43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3"/>
      <c r="D49" s="43"/>
      <c r="E49" s="46"/>
      <c r="F49" s="43"/>
      <c r="G49" s="43"/>
      <c r="H49" s="43"/>
      <c r="I49" s="43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3"/>
      <c r="D50" s="43"/>
      <c r="E50" s="46"/>
      <c r="F50" s="43"/>
      <c r="G50" s="43"/>
      <c r="H50" s="43"/>
      <c r="I50" s="43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3"/>
      <c r="D51" s="43"/>
      <c r="E51" s="46"/>
      <c r="F51" s="43"/>
      <c r="G51" s="43"/>
      <c r="H51" s="43"/>
      <c r="I51" s="43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3"/>
      <c r="D52" s="43"/>
      <c r="E52" s="46"/>
      <c r="F52" s="43"/>
      <c r="G52" s="43"/>
      <c r="H52" s="43"/>
      <c r="I52" s="43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3"/>
      <c r="D53" s="43"/>
      <c r="E53" s="46"/>
      <c r="F53" s="43"/>
      <c r="G53" s="43"/>
      <c r="H53" s="43"/>
      <c r="I53" s="43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3"/>
      <c r="D54" s="43"/>
      <c r="E54" s="46"/>
      <c r="F54" s="43"/>
      <c r="G54" s="43"/>
      <c r="H54" s="43"/>
      <c r="I54" s="43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3"/>
      <c r="D55" s="43"/>
      <c r="E55" s="46"/>
      <c r="F55" s="43"/>
      <c r="G55" s="43"/>
      <c r="H55" s="43"/>
      <c r="I55" s="43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3"/>
      <c r="D56" s="43"/>
      <c r="E56" s="46"/>
      <c r="F56" s="43"/>
      <c r="G56" s="43"/>
      <c r="H56" s="43"/>
      <c r="I56" s="43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3" t="s">
        <v>26</v>
      </c>
      <c r="C61" s="144"/>
      <c r="D61" s="144"/>
      <c r="E61" s="144"/>
      <c r="F61" s="144"/>
      <c r="G61" s="144"/>
      <c r="H61" s="144"/>
      <c r="I61" s="144"/>
      <c r="J61" s="144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81.818181818181827</v>
      </c>
      <c r="D64" s="25">
        <f t="shared" ref="D64:D73" si="2">IF((B8&lt;&gt;0)*ISNUMBER(D8),100*(D8/B8),"")</f>
        <v>72.727272727272734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95.555555555555557</v>
      </c>
      <c r="D65" s="25">
        <f t="shared" si="2"/>
        <v>91.111111111111114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90.909090909090907</v>
      </c>
      <c r="D66" s="25">
        <f t="shared" si="2"/>
        <v>84.848484848484844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92.592592592592595</v>
      </c>
      <c r="D67" s="25">
        <f t="shared" si="2"/>
        <v>77.777777777777786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97.777777777777771</v>
      </c>
      <c r="D68" s="25">
        <f t="shared" si="2"/>
        <v>86.666666666666671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</v>
      </c>
      <c r="D69" s="25">
        <f t="shared" si="2"/>
        <v>98.666666666666671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106.06060606060606</v>
      </c>
      <c r="D70" s="25">
        <f t="shared" si="2"/>
        <v>118.18181818181819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103.57142857142858</v>
      </c>
      <c r="D71" s="25">
        <f t="shared" si="2"/>
        <v>100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100</v>
      </c>
      <c r="D72" s="25">
        <f t="shared" si="2"/>
        <v>100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96.078431372549019</v>
      </c>
      <c r="D73" s="25">
        <f t="shared" si="2"/>
        <v>96.078431372549019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92.592592592592595</v>
      </c>
      <c r="D74" s="25">
        <f t="shared" ref="D74:D103" si="11">IF((B18&lt;&gt;0)*ISNUMBER(D18),100*(D18/B18),"")</f>
        <v>88.888888888888886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100</v>
      </c>
      <c r="D75" s="25">
        <f t="shared" si="11"/>
        <v>89.473684210526315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97.183098591549296</v>
      </c>
      <c r="D76" s="25">
        <f t="shared" si="11"/>
        <v>97.183098591549296</v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92.156862745098039</v>
      </c>
      <c r="D77" s="25">
        <f t="shared" si="11"/>
        <v>80.392156862745097</v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113.63636363636364</v>
      </c>
      <c r="D78" s="25">
        <f t="shared" si="11"/>
        <v>100</v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104.83870967741935</v>
      </c>
      <c r="D79" s="25">
        <f t="shared" si="11"/>
        <v>100</v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122.72727272727273</v>
      </c>
      <c r="D80" s="25">
        <f t="shared" si="11"/>
        <v>109.09090909090908</v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95.238095238095227</v>
      </c>
      <c r="D81" s="25">
        <f t="shared" si="11"/>
        <v>90.476190476190482</v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93.75</v>
      </c>
      <c r="D82" s="25">
        <f t="shared" si="11"/>
        <v>91.666666666666657</v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100</v>
      </c>
      <c r="D83" s="25">
        <f t="shared" si="11"/>
        <v>75</v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102.22222222222221</v>
      </c>
      <c r="D84" s="25">
        <f t="shared" si="11"/>
        <v>100</v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100</v>
      </c>
      <c r="D85" s="25">
        <f t="shared" si="11"/>
        <v>100</v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95.348837209302332</v>
      </c>
      <c r="D86" s="25">
        <f t="shared" si="11"/>
        <v>88.372093023255815</v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97.142857142857139</v>
      </c>
      <c r="D87" s="25">
        <f t="shared" si="11"/>
        <v>97.142857142857139</v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96.774193548387103</v>
      </c>
      <c r="D88" s="25">
        <f t="shared" si="11"/>
        <v>100</v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97.560975609756099</v>
      </c>
      <c r="D89" s="25">
        <f t="shared" si="11"/>
        <v>87.804878048780495</v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100</v>
      </c>
      <c r="D90" s="25">
        <f t="shared" si="11"/>
        <v>75</v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100</v>
      </c>
      <c r="D91" s="25">
        <f t="shared" si="11"/>
        <v>50</v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113.33333333333333</v>
      </c>
      <c r="D92" s="25">
        <f t="shared" si="11"/>
        <v>117.33333333333333</v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86.956521739130437</v>
      </c>
      <c r="D93" s="25">
        <f t="shared" si="11"/>
        <v>82.608695652173907</v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>
        <f t="shared" si="9"/>
        <v>100</v>
      </c>
      <c r="C94" s="25">
        <f t="shared" si="10"/>
        <v>105.71428571428572</v>
      </c>
      <c r="D94" s="25">
        <f t="shared" si="11"/>
        <v>125.71428571428571</v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>
        <f t="shared" si="9"/>
        <v>100</v>
      </c>
      <c r="C95" s="25">
        <f t="shared" si="10"/>
        <v>101.16279069767442</v>
      </c>
      <c r="D95" s="25">
        <f t="shared" si="11"/>
        <v>98.837209302325576</v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>
        <f t="shared" si="9"/>
        <v>100</v>
      </c>
      <c r="C96" s="25">
        <f t="shared" si="10"/>
        <v>96.969696969696969</v>
      </c>
      <c r="D96" s="25">
        <f t="shared" si="11"/>
        <v>96.969696969696969</v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>
        <f t="shared" si="9"/>
        <v>100</v>
      </c>
      <c r="C97" s="25">
        <f t="shared" si="10"/>
        <v>100</v>
      </c>
      <c r="D97" s="25">
        <f t="shared" si="11"/>
        <v>90.476190476190482</v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>
        <f t="shared" si="9"/>
        <v>100</v>
      </c>
      <c r="C98" s="25">
        <f t="shared" si="10"/>
        <v>94.594594594594597</v>
      </c>
      <c r="D98" s="25">
        <f t="shared" si="11"/>
        <v>100</v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>
        <f t="shared" si="9"/>
        <v>100</v>
      </c>
      <c r="C99" s="25">
        <f t="shared" si="10"/>
        <v>92.592592592592595</v>
      </c>
      <c r="D99" s="25">
        <f t="shared" si="11"/>
        <v>77.777777777777786</v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>
        <f t="shared" si="9"/>
        <v>100</v>
      </c>
      <c r="C100" s="25">
        <f t="shared" si="10"/>
        <v>100</v>
      </c>
      <c r="D100" s="25">
        <f t="shared" si="11"/>
        <v>100</v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>
        <f t="shared" si="9"/>
        <v>100</v>
      </c>
      <c r="C101" s="25">
        <f t="shared" si="10"/>
        <v>100</v>
      </c>
      <c r="D101" s="25">
        <f t="shared" si="11"/>
        <v>85.714285714285708</v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>
        <f t="shared" si="9"/>
        <v>100</v>
      </c>
      <c r="C102" s="25">
        <f t="shared" si="10"/>
        <v>82.926829268292678</v>
      </c>
      <c r="D102" s="25">
        <f t="shared" si="11"/>
        <v>85.365853658536579</v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34" t="s">
        <v>29</v>
      </c>
      <c r="L102" s="135"/>
      <c r="M102" s="135"/>
      <c r="N102" s="135"/>
      <c r="O102" s="135"/>
      <c r="P102" s="135"/>
      <c r="Q102" s="135"/>
      <c r="R102" s="135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6"/>
      <c r="L103" s="135"/>
      <c r="M103" s="135"/>
      <c r="N103" s="135"/>
      <c r="O103" s="135"/>
      <c r="P103" s="135"/>
      <c r="Q103" s="135"/>
      <c r="R103" s="135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6"/>
      <c r="L104" s="135"/>
      <c r="M104" s="135"/>
      <c r="N104" s="135"/>
      <c r="O104" s="135"/>
      <c r="P104" s="135"/>
      <c r="Q104" s="135"/>
      <c r="R104" s="135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6"/>
      <c r="L105" s="135"/>
      <c r="M105" s="135"/>
      <c r="N105" s="135"/>
      <c r="O105" s="135"/>
      <c r="P105" s="135"/>
      <c r="Q105" s="135"/>
      <c r="R105" s="135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6"/>
      <c r="L106" s="135"/>
      <c r="M106" s="135"/>
      <c r="N106" s="135"/>
      <c r="O106" s="135"/>
      <c r="P106" s="135"/>
      <c r="Q106" s="135"/>
      <c r="R106" s="135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98.456061295084609</v>
      </c>
      <c r="D114" s="26">
        <f t="shared" si="27"/>
        <v>92.496076434700598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39</v>
      </c>
      <c r="C115" s="26">
        <f t="shared" ref="C115:J115" si="28">COUNT(C64:C113)</f>
        <v>39</v>
      </c>
      <c r="D115" s="26">
        <f t="shared" si="28"/>
        <v>39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7.5991718203679834</v>
      </c>
      <c r="D116" s="26">
        <f t="shared" si="29"/>
        <v>13.634953842398204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1.2168413540431684</v>
      </c>
      <c r="D117" s="26">
        <f t="shared" si="30"/>
        <v>2.1833399860008034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1.6859544601667387</v>
      </c>
      <c r="C118" s="26">
        <f t="shared" si="31"/>
        <v>1.6859544601667387</v>
      </c>
      <c r="D118" s="26">
        <f t="shared" si="31"/>
        <v>1.6859544601667387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2.0515391081644134</v>
      </c>
      <c r="D119" s="26">
        <f t="shared" si="32"/>
        <v>3.6810117874584392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81.818181818181827</v>
      </c>
      <c r="D120" s="26">
        <f t="shared" si="33"/>
        <v>50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122.72727272727273</v>
      </c>
      <c r="D121" s="26">
        <f t="shared" si="34"/>
        <v>125.71428571428571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90</v>
      </c>
      <c r="C122" s="38">
        <f>100-B3</f>
        <v>90</v>
      </c>
      <c r="D122" s="38">
        <f>100-B3</f>
        <v>90</v>
      </c>
      <c r="E122" s="38">
        <f>100-B3</f>
        <v>90</v>
      </c>
      <c r="F122" s="38">
        <f>100-B3</f>
        <v>90</v>
      </c>
      <c r="G122" s="38">
        <f>100-B3</f>
        <v>90</v>
      </c>
      <c r="H122" s="38">
        <f>100-B3</f>
        <v>90</v>
      </c>
      <c r="I122" s="38">
        <f>100-B3</f>
        <v>90</v>
      </c>
      <c r="J122" s="38">
        <f>100-B3</f>
        <v>90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110</v>
      </c>
      <c r="C123" s="24">
        <f>100+B3</f>
        <v>110</v>
      </c>
      <c r="D123" s="24">
        <f>100+B3</f>
        <v>110</v>
      </c>
      <c r="E123" s="24">
        <f>100+B3</f>
        <v>110</v>
      </c>
      <c r="F123" s="24">
        <f>100+B3</f>
        <v>110</v>
      </c>
      <c r="G123" s="24">
        <f>100+B3</f>
        <v>110</v>
      </c>
      <c r="H123" s="24">
        <f>100+B3</f>
        <v>110</v>
      </c>
      <c r="I123" s="24">
        <f>100+B3</f>
        <v>110</v>
      </c>
      <c r="J123" s="24">
        <f>100+B3</f>
        <v>110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70</v>
      </c>
      <c r="C124" s="24">
        <f>100-E3</f>
        <v>70</v>
      </c>
      <c r="D124" s="24">
        <f>100-E3</f>
        <v>70</v>
      </c>
      <c r="E124" s="24">
        <f>100-E3</f>
        <v>70</v>
      </c>
      <c r="F124" s="24">
        <f>100-E3</f>
        <v>70</v>
      </c>
      <c r="G124" s="24">
        <f>100-E3</f>
        <v>70</v>
      </c>
      <c r="H124" s="24">
        <f>100-E3</f>
        <v>70</v>
      </c>
      <c r="I124" s="24">
        <f>100-E3</f>
        <v>70</v>
      </c>
      <c r="J124" s="39">
        <f>100-E3</f>
        <v>70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130</v>
      </c>
      <c r="C125" s="41">
        <f>100+E3</f>
        <v>130</v>
      </c>
      <c r="D125" s="41">
        <f>100+E3</f>
        <v>130</v>
      </c>
      <c r="E125" s="41">
        <f>100+E3</f>
        <v>130</v>
      </c>
      <c r="F125" s="41">
        <f>100+E3</f>
        <v>130</v>
      </c>
      <c r="G125" s="41">
        <f>100+E3</f>
        <v>130</v>
      </c>
      <c r="H125" s="41">
        <f>100+E3</f>
        <v>130</v>
      </c>
      <c r="I125" s="41">
        <f>100+E3</f>
        <v>130</v>
      </c>
      <c r="J125" s="37">
        <f>100+E3</f>
        <v>130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ht="19.5" x14ac:dyDescent="0.3">
      <c r="B127" s="131"/>
      <c r="C127" s="131"/>
      <c r="D127" s="131"/>
      <c r="E127" s="131" t="s">
        <v>100</v>
      </c>
      <c r="F127" s="131"/>
      <c r="G127" s="131"/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</sheetData>
  <sheetProtection selectLockedCells="1"/>
  <mergeCells count="7">
    <mergeCell ref="B127:D127"/>
    <mergeCell ref="E127:G127"/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3"/>
  <sheetViews>
    <sheetView workbookViewId="0">
      <selection activeCell="P19" sqref="P19"/>
    </sheetView>
  </sheetViews>
  <sheetFormatPr baseColWidth="10" defaultColWidth="11.42578125" defaultRowHeight="12.75" x14ac:dyDescent="0.2"/>
  <cols>
    <col min="1" max="10" width="11.42578125" style="65"/>
    <col min="11" max="11" width="11.42578125" style="65" customWidth="1"/>
    <col min="12" max="12" width="17.85546875" style="65" customWidth="1"/>
    <col min="13" max="16384" width="11.42578125" style="65"/>
  </cols>
  <sheetData>
    <row r="2" spans="1:12" ht="13.5" thickBot="1" x14ac:dyDescent="0.25"/>
    <row r="3" spans="1:12" ht="30.75" x14ac:dyDescent="0.4">
      <c r="A3" s="114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x14ac:dyDescent="0.2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s="146" customFormat="1" ht="50.25" customHeight="1" x14ac:dyDescent="0.2">
      <c r="A5" s="145" t="s">
        <v>102</v>
      </c>
    </row>
    <row r="6" spans="1:12" s="146" customFormat="1" ht="54.75" hidden="1" customHeight="1" x14ac:dyDescent="0.2">
      <c r="A6" s="147"/>
    </row>
    <row r="7" spans="1:12" s="146" customFormat="1" ht="8.25" customHeight="1" x14ac:dyDescent="0.2">
      <c r="A7" s="147"/>
    </row>
    <row r="8" spans="1:12" x14ac:dyDescent="0.2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x14ac:dyDescent="0.2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2" x14ac:dyDescent="0.2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2" x14ac:dyDescent="0.2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2" x14ac:dyDescent="0.2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1:12" ht="13.5" thickBo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00"/>
    </row>
    <row r="14" spans="1:12" ht="45" thickBot="1" x14ac:dyDescent="0.6">
      <c r="A14" s="101"/>
    </row>
    <row r="15" spans="1:12" ht="44.25" x14ac:dyDescent="0.55000000000000004">
      <c r="A15" s="102" t="s">
        <v>80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</row>
    <row r="16" spans="1:12" x14ac:dyDescent="0.2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</row>
    <row r="17" spans="1:12" ht="18.75" x14ac:dyDescent="0.25">
      <c r="A17" s="115" t="s">
        <v>98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</row>
    <row r="18" spans="1:12" x14ac:dyDescent="0.2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</row>
    <row r="19" spans="1:12" x14ac:dyDescent="0.2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</row>
    <row r="20" spans="1:12" x14ac:dyDescent="0.2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</row>
    <row r="21" spans="1:12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</row>
    <row r="22" spans="1:12" x14ac:dyDescent="0.2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</row>
    <row r="23" spans="1:12" ht="13.5" thickBot="1" x14ac:dyDescent="0.25">
      <c r="A23" s="106" t="s">
        <v>99</v>
      </c>
      <c r="B23" s="99"/>
      <c r="C23" s="99"/>
      <c r="D23" s="99"/>
      <c r="E23" s="107"/>
      <c r="F23" s="99"/>
      <c r="G23" s="99"/>
      <c r="H23" s="108">
        <v>44607</v>
      </c>
      <c r="I23" s="99"/>
      <c r="J23" s="99"/>
      <c r="K23" s="99"/>
      <c r="L23" s="100"/>
    </row>
  </sheetData>
  <mergeCells count="1">
    <mergeCell ref="A5:XFD7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cp:lastPrinted>2022-02-16T12:54:19Z</cp:lastPrinted>
  <dcterms:created xsi:type="dcterms:W3CDTF">2008-03-18T11:24:40Z</dcterms:created>
  <dcterms:modified xsi:type="dcterms:W3CDTF">2022-04-29T08:54:57Z</dcterms:modified>
</cp:coreProperties>
</file>