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22FACE68-6805-4161-AE06-4BC81F511DF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I120" i="1"/>
  <c r="J117" i="1"/>
  <c r="F121" i="1" l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sharedStrings.xml><?xml version="1.0" encoding="utf-8"?>
<sst xmlns="http://schemas.openxmlformats.org/spreadsheetml/2006/main" count="142" uniqueCount="121">
  <si>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</si>
  <si>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</si>
  <si>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</si>
  <si>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</si>
  <si>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</si>
  <si>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</si>
  <si>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</si>
  <si>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</si>
  <si>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</si>
  <si>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</si>
  <si>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</si>
  <si>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</si>
  <si>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</si>
  <si>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</si>
  <si>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</si>
  <si>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</si>
  <si>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</si>
  <si>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</si>
  <si>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</si>
  <si>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</si>
  <si>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</si>
  <si>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</si>
  <si>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</si>
  <si>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</si>
  <si>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</si>
  <si>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</si>
  <si>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</si>
  <si>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</si>
  <si>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</si>
  <si>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</si>
  <si>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</si>
  <si>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</si>
  <si>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</si>
  <si>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</si>
  <si>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</si>
  <si>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</si>
  <si>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</si>
  <si>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</si>
  <si>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</si>
  <si>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</si>
  <si>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</si>
  <si>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</si>
  <si>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</si>
  <si>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</si>
  <si>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</si>
  <si>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</si>
  <si>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</si>
  <si>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</si>
  <si>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</si>
  <si>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</si>
  <si>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</si>
  <si>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</si>
  <si>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</si>
  <si>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</si>
  <si>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</si>
  <si>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</si>
  <si>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</si>
  <si>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</si>
  <si>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</si>
  <si>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</si>
  <si>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</si>
  <si>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</si>
  <si>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</si>
  <si>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</si>
  <si>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</si>
  <si>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</si>
  <si>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</si>
  <si>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</si>
  <si>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</si>
  <si>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</si>
  <si>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 xml:space="preserve">T7 på pasient 19 med stjerne. </t>
  </si>
  <si>
    <t>Stjerne på pasient nr 9. Aggregater?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</si>
  <si>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</si>
  <si>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</si>
  <si>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</si>
  <si>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</si>
  <si>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</si>
  <si>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</si>
  <si>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</si>
  <si>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</si>
  <si>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</si>
  <si>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</si>
  <si>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</si>
  <si>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</si>
  <si>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</si>
  <si>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</si>
  <si>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</si>
  <si>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</si>
  <si>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</si>
  <si>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</si>
  <si>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</si>
  <si>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</si>
  <si>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</si>
  <si>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</si>
  <si>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</si>
  <si>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</si>
  <si>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</si>
  <si>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</si>
  <si>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</si>
  <si>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r>
      <t>Lymfocytter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</si>
  <si>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 xml:space="preserve"> Lymfocytter *10^9/L</t>
  </si>
  <si>
    <t xml:space="preserve">Alle prøvene er tatt samtidig og oppbevart i kjøleskap fram til analysering. Det er 1 prøve per person per oppbevaringstid. </t>
  </si>
  <si>
    <t>Prøvene er tatt av friske personer.</t>
  </si>
  <si>
    <t xml:space="preserve">Lymfocytter i kjøleskap </t>
  </si>
  <si>
    <t>Alle enkeltindivider (blå punkter) ligger innenfor kravene for tillatt totalfeil (blå linjer), foruten ett punkt, fram til og med 60 timer.</t>
  </si>
  <si>
    <t xml:space="preserve">Alle gjennomsnitt med konfidensintervall (røde punkter) ligger innenfor kravene for tillatt bias(røde linjer) til og med 60 timer. </t>
  </si>
  <si>
    <t xml:space="preserve">Det er viktig å ta i betraktning at rapportering av differensialtelling på pasientprøver består av mer enn utgivelse av tallverdi. Det vil alltid være en visuell vurdering av </t>
  </si>
  <si>
    <t xml:space="preserve">scattergram på samtlige prøver med flagging eller celletall over/under medisinsk vurderte grenser. Regelverket i mellomvareløsningen (Extended EPU) er et </t>
  </si>
  <si>
    <t xml:space="preserve">viktig verktøy til å vurdere prøven. Dette forsøket er basert på prøver fra friske personer. Erfaringsmessig vil prøver fra en del pasienter (for eksempel pasienter med </t>
  </si>
  <si>
    <t>oppbevaring og forsendelse.</t>
  </si>
  <si>
    <t xml:space="preserve">infeksjoner, på cellegiftbehandling etc) ha noe mindre stabile leukocytter. </t>
  </si>
  <si>
    <t xml:space="preserve">Preanalytiske forhold har stor innvirkning på leukocytter: Det må være korrekt og tilstrekkelig blanding av prøveglass ved prøvetaking, korrekt temperatur ved </t>
  </si>
  <si>
    <t>Etter 60 timer synker antall lymfocytter på mange av prøvene og krav til tillatt totalfeil og bias overskrides.</t>
  </si>
  <si>
    <t>Det anses som hensiktsmessig å ha en tidsbegrensing i regelverket for autovalidering hvor det dermed blir mulighet for visuell scattergramvurdering av prøven.</t>
  </si>
  <si>
    <t xml:space="preserve">Selv om lymfocytter vil være holdbare til 60 timer, vil vi anbefale å utvise stor forsiktighet med autovalidering av disse prøvene. </t>
  </si>
  <si>
    <t>forutsatt at visuell vurdering av prøvene er gjennomført ved validering når prøven ikke er fersk (&gt; 36 timer).</t>
  </si>
  <si>
    <t>Solveig Apeland, fagbioingeniør hematologi, Øyvind Skadberg, avdelingsoverlege.</t>
  </si>
  <si>
    <t>Lymfocytter er i vårt forsøk, under optimale forutsetninger (se beskrivelse over), holdbar til og med 60 t.</t>
  </si>
  <si>
    <t>Cellpack DCL, Lysercell WDF, Fluorocell WDF fra Sysmex</t>
  </si>
  <si>
    <t>som en følge av lang oppbevaringstid før analysering.</t>
  </si>
  <si>
    <t>Vi vil vurdere å ha en noe strengere holdbarhetsgrense enn 60 timer for rutineprøver. Dette for å unngå falske alarmer og feilmeldinger fra andre parametre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</si>
</sst>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0" fontId="0" fillId="0" borderId="0" xfId="2" applyFont="1"/>
    <xf numFmtId="0" fontId="2" fillId="0" borderId="0" xfId="0" applyFont="1"/>
    <xf numFmtId="49" fontId="0" fillId="0" borderId="0" xfId="0" applyNumberFormat="1"/>
    <xf numFmtId="0" fontId="8" fillId="5" borderId="47" xfId="0" applyFont="1" applyFill="1" applyBorder="1"/>
    <xf numFmtId="0" fontId="8" fillId="5" borderId="50" xfId="0" applyFont="1" applyFill="1" applyBorder="1"/>
    <xf numFmtId="14" fontId="0" fillId="5" borderId="50" xfId="0" applyNumberForma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1.47</c:v>
                </c:pt>
                <c:pt idx="1">
                  <c:v>1.48</c:v>
                </c:pt>
                <c:pt idx="2">
                  <c:v>1.56</c:v>
                </c:pt>
                <c:pt idx="3">
                  <c:v>1.49</c:v>
                </c:pt>
                <c:pt idx="4">
                  <c:v>1.56</c:v>
                </c:pt>
                <c:pt idx="5">
                  <c:v>1.45</c:v>
                </c:pt>
                <c:pt idx="6">
                  <c:v>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2.59</c:v>
                </c:pt>
                <c:pt idx="1">
                  <c:v>2.42</c:v>
                </c:pt>
                <c:pt idx="2">
                  <c:v>2.38</c:v>
                </c:pt>
                <c:pt idx="3">
                  <c:v>2.39</c:v>
                </c:pt>
                <c:pt idx="4">
                  <c:v>2.44</c:v>
                </c:pt>
                <c:pt idx="5">
                  <c:v>2.46</c:v>
                </c:pt>
                <c:pt idx="6">
                  <c:v>2.2400000000000002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1.99</c:v>
                </c:pt>
                <c:pt idx="1">
                  <c:v>2.17</c:v>
                </c:pt>
                <c:pt idx="2">
                  <c:v>2.16</c:v>
                </c:pt>
                <c:pt idx="3">
                  <c:v>2.0299999999999998</c:v>
                </c:pt>
                <c:pt idx="4">
                  <c:v>2.09</c:v>
                </c:pt>
                <c:pt idx="5">
                  <c:v>2.15</c:v>
                </c:pt>
                <c:pt idx="6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1.88</c:v>
                </c:pt>
                <c:pt idx="1">
                  <c:v>1.96</c:v>
                </c:pt>
                <c:pt idx="2">
                  <c:v>1.93</c:v>
                </c:pt>
                <c:pt idx="3">
                  <c:v>1.92</c:v>
                </c:pt>
                <c:pt idx="4">
                  <c:v>1.89</c:v>
                </c:pt>
                <c:pt idx="5">
                  <c:v>1.87</c:v>
                </c:pt>
                <c:pt idx="6">
                  <c:v>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1.85</c:v>
                </c:pt>
                <c:pt idx="1">
                  <c:v>1.85</c:v>
                </c:pt>
                <c:pt idx="2">
                  <c:v>2.02</c:v>
                </c:pt>
                <c:pt idx="3">
                  <c:v>2</c:v>
                </c:pt>
                <c:pt idx="4">
                  <c:v>2.02</c:v>
                </c:pt>
                <c:pt idx="5">
                  <c:v>1.79</c:v>
                </c:pt>
                <c:pt idx="6">
                  <c:v>1.47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1.67</c:v>
                </c:pt>
                <c:pt idx="1">
                  <c:v>1.82</c:v>
                </c:pt>
                <c:pt idx="2">
                  <c:v>1.6</c:v>
                </c:pt>
                <c:pt idx="3">
                  <c:v>1.68</c:v>
                </c:pt>
                <c:pt idx="4">
                  <c:v>1.57</c:v>
                </c:pt>
                <c:pt idx="5">
                  <c:v>1.41</c:v>
                </c:pt>
                <c:pt idx="6">
                  <c:v>1.27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2.87</c:v>
                </c:pt>
                <c:pt idx="1">
                  <c:v>2.82</c:v>
                </c:pt>
                <c:pt idx="2">
                  <c:v>2.98</c:v>
                </c:pt>
                <c:pt idx="3">
                  <c:v>2.81</c:v>
                </c:pt>
                <c:pt idx="4">
                  <c:v>3.01</c:v>
                </c:pt>
                <c:pt idx="5">
                  <c:v>3.04</c:v>
                </c:pt>
                <c:pt idx="6">
                  <c:v>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2.04</c:v>
                </c:pt>
                <c:pt idx="1">
                  <c:v>2.12</c:v>
                </c:pt>
                <c:pt idx="2">
                  <c:v>2.19</c:v>
                </c:pt>
                <c:pt idx="3">
                  <c:v>1.99</c:v>
                </c:pt>
                <c:pt idx="4">
                  <c:v>1.87</c:v>
                </c:pt>
                <c:pt idx="5">
                  <c:v>1.9</c:v>
                </c:pt>
                <c:pt idx="6">
                  <c:v>1.84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1.93</c:v>
                </c:pt>
                <c:pt idx="1">
                  <c:v>1.96</c:v>
                </c:pt>
                <c:pt idx="2">
                  <c:v>1.9</c:v>
                </c:pt>
                <c:pt idx="3">
                  <c:v>1.86</c:v>
                </c:pt>
                <c:pt idx="4">
                  <c:v>1.92</c:v>
                </c:pt>
                <c:pt idx="5">
                  <c:v>1.81</c:v>
                </c:pt>
                <c:pt idx="6">
                  <c:v>1.64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2.97</c:v>
                </c:pt>
                <c:pt idx="1">
                  <c:v>3.04</c:v>
                </c:pt>
                <c:pt idx="2">
                  <c:v>2.93</c:v>
                </c:pt>
                <c:pt idx="3">
                  <c:v>3.09</c:v>
                </c:pt>
                <c:pt idx="4">
                  <c:v>3.08</c:v>
                </c:pt>
                <c:pt idx="5">
                  <c:v>3.01</c:v>
                </c:pt>
                <c:pt idx="6">
                  <c:v>3.18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2.38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2.2200000000000002</c:v>
                </c:pt>
                <c:pt idx="4">
                  <c:v>2.21</c:v>
                </c:pt>
                <c:pt idx="5">
                  <c:v>2.38</c:v>
                </c:pt>
                <c:pt idx="6">
                  <c:v>2.27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3.41</c:v>
                </c:pt>
                <c:pt idx="1">
                  <c:v>3.25</c:v>
                </c:pt>
                <c:pt idx="2">
                  <c:v>3.2</c:v>
                </c:pt>
                <c:pt idx="3">
                  <c:v>3.23</c:v>
                </c:pt>
                <c:pt idx="4">
                  <c:v>3.23</c:v>
                </c:pt>
                <c:pt idx="5">
                  <c:v>3.18</c:v>
                </c:pt>
                <c:pt idx="6">
                  <c:v>3.04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2.94</c:v>
                </c:pt>
                <c:pt idx="1">
                  <c:v>2.74</c:v>
                </c:pt>
                <c:pt idx="2">
                  <c:v>2.59</c:v>
                </c:pt>
                <c:pt idx="3">
                  <c:v>2.5299999999999998</c:v>
                </c:pt>
                <c:pt idx="4">
                  <c:v>2.63</c:v>
                </c:pt>
                <c:pt idx="5">
                  <c:v>2.95</c:v>
                </c:pt>
                <c:pt idx="6">
                  <c:v>2.4500000000000002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2.8</c:v>
                </c:pt>
                <c:pt idx="1">
                  <c:v>2.75</c:v>
                </c:pt>
                <c:pt idx="2">
                  <c:v>2.74</c:v>
                </c:pt>
                <c:pt idx="3">
                  <c:v>2.75</c:v>
                </c:pt>
                <c:pt idx="4">
                  <c:v>2.66</c:v>
                </c:pt>
                <c:pt idx="5">
                  <c:v>2.76</c:v>
                </c:pt>
                <c:pt idx="6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2.1</c:v>
                </c:pt>
                <c:pt idx="1">
                  <c:v>2.0299999999999998</c:v>
                </c:pt>
                <c:pt idx="2">
                  <c:v>2.06</c:v>
                </c:pt>
                <c:pt idx="3">
                  <c:v>2.0699999999999998</c:v>
                </c:pt>
                <c:pt idx="4">
                  <c:v>2.12</c:v>
                </c:pt>
                <c:pt idx="5">
                  <c:v>2.06</c:v>
                </c:pt>
                <c:pt idx="6">
                  <c:v>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3.2</c:v>
                </c:pt>
                <c:pt idx="1">
                  <c:v>3.36</c:v>
                </c:pt>
                <c:pt idx="2">
                  <c:v>3.24</c:v>
                </c:pt>
                <c:pt idx="3">
                  <c:v>3.41</c:v>
                </c:pt>
                <c:pt idx="4">
                  <c:v>3.29</c:v>
                </c:pt>
                <c:pt idx="5">
                  <c:v>3.35</c:v>
                </c:pt>
                <c:pt idx="6">
                  <c:v>3.41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2.09</c:v>
                </c:pt>
                <c:pt idx="1">
                  <c:v>2.15</c:v>
                </c:pt>
                <c:pt idx="2">
                  <c:v>2.13</c:v>
                </c:pt>
                <c:pt idx="3">
                  <c:v>2.2799999999999998</c:v>
                </c:pt>
                <c:pt idx="4">
                  <c:v>2.21</c:v>
                </c:pt>
                <c:pt idx="5">
                  <c:v>2.25</c:v>
                </c:pt>
                <c:pt idx="6">
                  <c:v>2.15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2.37</c:v>
                </c:pt>
                <c:pt idx="1">
                  <c:v>2.37</c:v>
                </c:pt>
                <c:pt idx="2">
                  <c:v>2.4500000000000002</c:v>
                </c:pt>
                <c:pt idx="3">
                  <c:v>2.36</c:v>
                </c:pt>
                <c:pt idx="4">
                  <c:v>2.29</c:v>
                </c:pt>
                <c:pt idx="5">
                  <c:v>2.44</c:v>
                </c:pt>
                <c:pt idx="6">
                  <c:v>2.21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1.93</c:v>
                </c:pt>
                <c:pt idx="1">
                  <c:v>1.91</c:v>
                </c:pt>
                <c:pt idx="2">
                  <c:v>1.97</c:v>
                </c:pt>
                <c:pt idx="3">
                  <c:v>1.91</c:v>
                </c:pt>
                <c:pt idx="4">
                  <c:v>1.91</c:v>
                </c:pt>
                <c:pt idx="5">
                  <c:v>1.75</c:v>
                </c:pt>
                <c:pt idx="6">
                  <c:v>2.15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1.88</c:v>
                </c:pt>
                <c:pt idx="1">
                  <c:v>1.78</c:v>
                </c:pt>
                <c:pt idx="2">
                  <c:v>1.94</c:v>
                </c:pt>
                <c:pt idx="3">
                  <c:v>1.76</c:v>
                </c:pt>
                <c:pt idx="4">
                  <c:v>1.93</c:v>
                </c:pt>
                <c:pt idx="5">
                  <c:v>1.88</c:v>
                </c:pt>
                <c:pt idx="6">
                  <c:v>1.86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100.68027210884354</c:v>
                </c:pt>
                <c:pt idx="2">
                  <c:v>106.12244897959184</c:v>
                </c:pt>
                <c:pt idx="3">
                  <c:v>101.36054421768708</c:v>
                </c:pt>
                <c:pt idx="4">
                  <c:v>106.12244897959184</c:v>
                </c:pt>
                <c:pt idx="5">
                  <c:v>98.639455782312922</c:v>
                </c:pt>
                <c:pt idx="6">
                  <c:v>97.278911564625844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93.43629343629344</c:v>
                </c:pt>
                <c:pt idx="2">
                  <c:v>91.891891891891902</c:v>
                </c:pt>
                <c:pt idx="3">
                  <c:v>92.277992277992283</c:v>
                </c:pt>
                <c:pt idx="4">
                  <c:v>94.208494208494216</c:v>
                </c:pt>
                <c:pt idx="5">
                  <c:v>94.980694980694977</c:v>
                </c:pt>
                <c:pt idx="6">
                  <c:v>86.486486486486498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109.04522613065326</c:v>
                </c:pt>
                <c:pt idx="2">
                  <c:v>108.5427135678392</c:v>
                </c:pt>
                <c:pt idx="3">
                  <c:v>102.01005025125627</c:v>
                </c:pt>
                <c:pt idx="4">
                  <c:v>105.0251256281407</c:v>
                </c:pt>
                <c:pt idx="5">
                  <c:v>108.04020100502511</c:v>
                </c:pt>
                <c:pt idx="6">
                  <c:v>85.929648241206024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104.25531914893618</c:v>
                </c:pt>
                <c:pt idx="2">
                  <c:v>102.65957446808511</c:v>
                </c:pt>
                <c:pt idx="3">
                  <c:v>102.12765957446808</c:v>
                </c:pt>
                <c:pt idx="4">
                  <c:v>100.53191489361701</c:v>
                </c:pt>
                <c:pt idx="5">
                  <c:v>99.468085106382986</c:v>
                </c:pt>
                <c:pt idx="6">
                  <c:v>90.425531914893625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109.18918918918918</c:v>
                </c:pt>
                <c:pt idx="3">
                  <c:v>108.1081081081081</c:v>
                </c:pt>
                <c:pt idx="4">
                  <c:v>109.18918918918918</c:v>
                </c:pt>
                <c:pt idx="5">
                  <c:v>96.756756756756758</c:v>
                </c:pt>
                <c:pt idx="6">
                  <c:v>79.459459459459453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108.98203592814373</c:v>
                </c:pt>
                <c:pt idx="2">
                  <c:v>95.80838323353295</c:v>
                </c:pt>
                <c:pt idx="3">
                  <c:v>100.59880239520957</c:v>
                </c:pt>
                <c:pt idx="4">
                  <c:v>94.011976047904199</c:v>
                </c:pt>
                <c:pt idx="5">
                  <c:v>84.431137724550894</c:v>
                </c:pt>
                <c:pt idx="6">
                  <c:v>76.047904191616766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98.257839721254342</c:v>
                </c:pt>
                <c:pt idx="2">
                  <c:v>103.83275261324042</c:v>
                </c:pt>
                <c:pt idx="3">
                  <c:v>97.909407665505228</c:v>
                </c:pt>
                <c:pt idx="4">
                  <c:v>104.87804878048779</c:v>
                </c:pt>
                <c:pt idx="5">
                  <c:v>105.92334494773519</c:v>
                </c:pt>
                <c:pt idx="6">
                  <c:v>94.425087108013926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103.92156862745099</c:v>
                </c:pt>
                <c:pt idx="2">
                  <c:v>107.35294117647058</c:v>
                </c:pt>
                <c:pt idx="3">
                  <c:v>97.549019607843135</c:v>
                </c:pt>
                <c:pt idx="4">
                  <c:v>91.666666666666671</c:v>
                </c:pt>
                <c:pt idx="5">
                  <c:v>93.137254901960773</c:v>
                </c:pt>
                <c:pt idx="6">
                  <c:v>90.196078431372555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101.55440414507773</c:v>
                </c:pt>
                <c:pt idx="2">
                  <c:v>98.445595854922274</c:v>
                </c:pt>
                <c:pt idx="3">
                  <c:v>96.373056994818668</c:v>
                </c:pt>
                <c:pt idx="4">
                  <c:v>99.481865284974091</c:v>
                </c:pt>
                <c:pt idx="5">
                  <c:v>93.782383419689126</c:v>
                </c:pt>
                <c:pt idx="6">
                  <c:v>84.974093264248708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102.35690235690235</c:v>
                </c:pt>
                <c:pt idx="2">
                  <c:v>98.653198653198643</c:v>
                </c:pt>
                <c:pt idx="3">
                  <c:v>104.04040404040403</c:v>
                </c:pt>
                <c:pt idx="4">
                  <c:v>103.7037037037037</c:v>
                </c:pt>
                <c:pt idx="5">
                  <c:v>101.34680134680134</c:v>
                </c:pt>
                <c:pt idx="6">
                  <c:v>107.07070707070707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96.638655462184872</c:v>
                </c:pt>
                <c:pt idx="2">
                  <c:v>92.436974789915979</c:v>
                </c:pt>
                <c:pt idx="3">
                  <c:v>93.277310924369758</c:v>
                </c:pt>
                <c:pt idx="4">
                  <c:v>92.857142857142861</c:v>
                </c:pt>
                <c:pt idx="5">
                  <c:v>100</c:v>
                </c:pt>
                <c:pt idx="6">
                  <c:v>95.378151260504211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95.30791788856304</c:v>
                </c:pt>
                <c:pt idx="2">
                  <c:v>93.841642228739005</c:v>
                </c:pt>
                <c:pt idx="3">
                  <c:v>94.721407624633429</c:v>
                </c:pt>
                <c:pt idx="4">
                  <c:v>94.721407624633429</c:v>
                </c:pt>
                <c:pt idx="5">
                  <c:v>93.255131964809394</c:v>
                </c:pt>
                <c:pt idx="6">
                  <c:v>89.149560117302045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93.197278911564624</c:v>
                </c:pt>
                <c:pt idx="2">
                  <c:v>88.095238095238088</c:v>
                </c:pt>
                <c:pt idx="3">
                  <c:v>86.054421768707485</c:v>
                </c:pt>
                <c:pt idx="4">
                  <c:v>89.455782312925166</c:v>
                </c:pt>
                <c:pt idx="5">
                  <c:v>100.34013605442178</c:v>
                </c:pt>
                <c:pt idx="6">
                  <c:v>83.333333333333343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98.214285714285722</c:v>
                </c:pt>
                <c:pt idx="2">
                  <c:v>97.857142857142875</c:v>
                </c:pt>
                <c:pt idx="3">
                  <c:v>98.214285714285722</c:v>
                </c:pt>
                <c:pt idx="4">
                  <c:v>95</c:v>
                </c:pt>
                <c:pt idx="5">
                  <c:v>98.571428571428569</c:v>
                </c:pt>
                <c:pt idx="6">
                  <c:v>98.214285714285722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96.666666666666657</c:v>
                </c:pt>
                <c:pt idx="2">
                  <c:v>98.095238095238088</c:v>
                </c:pt>
                <c:pt idx="3">
                  <c:v>98.571428571428555</c:v>
                </c:pt>
                <c:pt idx="4">
                  <c:v>100.95238095238095</c:v>
                </c:pt>
                <c:pt idx="5">
                  <c:v>98.095238095238088</c:v>
                </c:pt>
                <c:pt idx="6">
                  <c:v>100.95238095238095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104.99999999999999</c:v>
                </c:pt>
                <c:pt idx="2">
                  <c:v>101.25</c:v>
                </c:pt>
                <c:pt idx="3">
                  <c:v>106.5625</c:v>
                </c:pt>
                <c:pt idx="4">
                  <c:v>102.8125</c:v>
                </c:pt>
                <c:pt idx="5">
                  <c:v>104.6875</c:v>
                </c:pt>
                <c:pt idx="6">
                  <c:v>106.5625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102.87081339712918</c:v>
                </c:pt>
                <c:pt idx="2">
                  <c:v>101.91387559808614</c:v>
                </c:pt>
                <c:pt idx="3">
                  <c:v>109.09090909090908</c:v>
                </c:pt>
                <c:pt idx="4">
                  <c:v>105.74162679425838</c:v>
                </c:pt>
                <c:pt idx="5">
                  <c:v>107.65550239234452</c:v>
                </c:pt>
                <c:pt idx="6">
                  <c:v>102.87081339712918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103.37552742616035</c:v>
                </c:pt>
                <c:pt idx="3">
                  <c:v>99.578059071729953</c:v>
                </c:pt>
                <c:pt idx="4">
                  <c:v>96.624472573839654</c:v>
                </c:pt>
                <c:pt idx="5">
                  <c:v>102.95358649789029</c:v>
                </c:pt>
                <c:pt idx="6">
                  <c:v>93.248945147679322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98.963730569948183</c:v>
                </c:pt>
                <c:pt idx="2">
                  <c:v>102.07253886010363</c:v>
                </c:pt>
                <c:pt idx="3">
                  <c:v>98.963730569948183</c:v>
                </c:pt>
                <c:pt idx="4">
                  <c:v>98.963730569948183</c:v>
                </c:pt>
                <c:pt idx="5">
                  <c:v>90.673575129533674</c:v>
                </c:pt>
                <c:pt idx="6">
                  <c:v>111.39896373056995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94.680851063829792</c:v>
                </c:pt>
                <c:pt idx="2">
                  <c:v>103.19148936170212</c:v>
                </c:pt>
                <c:pt idx="3">
                  <c:v>93.61702127659575</c:v>
                </c:pt>
                <c:pt idx="4">
                  <c:v>102.65957446808511</c:v>
                </c:pt>
                <c:pt idx="5">
                  <c:v>100</c:v>
                </c:pt>
                <c:pt idx="6">
                  <c:v>98.936170212765973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1.7877900158287525</c:v>
                  </c:pt>
                  <c:pt idx="2">
                    <c:v>2.2323677624788543</c:v>
                  </c:pt>
                  <c:pt idx="3">
                    <c:v>2.1699337932650677</c:v>
                  </c:pt>
                  <c:pt idx="4">
                    <c:v>2.1618428816124662</c:v>
                  </c:pt>
                  <c:pt idx="5">
                    <c:v>2.2752515567737763</c:v>
                  </c:pt>
                  <c:pt idx="6">
                    <c:v>3.6705150445971362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1.7877900158287525</c:v>
                  </c:pt>
                  <c:pt idx="2">
                    <c:v>2.2323677624788543</c:v>
                  </c:pt>
                  <c:pt idx="3">
                    <c:v>2.1699337932650677</c:v>
                  </c:pt>
                  <c:pt idx="4">
                    <c:v>2.1618428816124662</c:v>
                  </c:pt>
                  <c:pt idx="5">
                    <c:v>2.2752515567737763</c:v>
                  </c:pt>
                  <c:pt idx="6">
                    <c:v>3.6705150445971362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100.20150306388638</c:v>
                </c:pt>
                <c:pt idx="2">
                  <c:v>100.23141784701441</c:v>
                </c:pt>
                <c:pt idx="3">
                  <c:v>99.050305987295019</c:v>
                </c:pt>
                <c:pt idx="4">
                  <c:v>99.430402576799153</c:v>
                </c:pt>
                <c:pt idx="5">
                  <c:v>98.636910733878821</c:v>
                </c:pt>
                <c:pt idx="6">
                  <c:v>93.616950579929068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93.72</c:v>
                </c:pt>
                <c:pt idx="1">
                  <c:v>93.72</c:v>
                </c:pt>
                <c:pt idx="2">
                  <c:v>93.72</c:v>
                </c:pt>
                <c:pt idx="3">
                  <c:v>93.72</c:v>
                </c:pt>
                <c:pt idx="4">
                  <c:v>93.72</c:v>
                </c:pt>
                <c:pt idx="5">
                  <c:v>93.72</c:v>
                </c:pt>
                <c:pt idx="6">
                  <c:v>93.72</c:v>
                </c:pt>
                <c:pt idx="7">
                  <c:v>93.72</c:v>
                </c:pt>
                <c:pt idx="8">
                  <c:v>93.72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106.28</c:v>
                </c:pt>
                <c:pt idx="1">
                  <c:v>106.28</c:v>
                </c:pt>
                <c:pt idx="2">
                  <c:v>106.28</c:v>
                </c:pt>
                <c:pt idx="3">
                  <c:v>106.28</c:v>
                </c:pt>
                <c:pt idx="4">
                  <c:v>106.28</c:v>
                </c:pt>
                <c:pt idx="5">
                  <c:v>106.28</c:v>
                </c:pt>
                <c:pt idx="6">
                  <c:v>106.28</c:v>
                </c:pt>
                <c:pt idx="7">
                  <c:v>106.28</c:v>
                </c:pt>
                <c:pt idx="8">
                  <c:v>106.28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84.81</c:v>
                </c:pt>
                <c:pt idx="1">
                  <c:v>84.81</c:v>
                </c:pt>
                <c:pt idx="2">
                  <c:v>84.81</c:v>
                </c:pt>
                <c:pt idx="3">
                  <c:v>84.81</c:v>
                </c:pt>
                <c:pt idx="4">
                  <c:v>84.81</c:v>
                </c:pt>
                <c:pt idx="5">
                  <c:v>84.81</c:v>
                </c:pt>
                <c:pt idx="6">
                  <c:v>84.81</c:v>
                </c:pt>
                <c:pt idx="7">
                  <c:v>84.81</c:v>
                </c:pt>
                <c:pt idx="8">
                  <c:v>84.81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115.19</c:v>
                </c:pt>
                <c:pt idx="1">
                  <c:v>115.19</c:v>
                </c:pt>
                <c:pt idx="2">
                  <c:v>115.19</c:v>
                </c:pt>
                <c:pt idx="3">
                  <c:v>115.19</c:v>
                </c:pt>
                <c:pt idx="4">
                  <c:v>115.19</c:v>
                </c:pt>
                <c:pt idx="5">
                  <c:v>115.19</c:v>
                </c:pt>
                <c:pt idx="6">
                  <c:v>115.19</c:v>
                </c:pt>
                <c:pt idx="7">
                  <c:v>115.19</c:v>
                </c:pt>
                <c:pt idx="8">
                  <c:v>115.19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373072</xdr:colOff>
      <xdr:row>80</xdr:row>
      <xdr:rowOff>20250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29150"/>
          <a:ext cx="11441122" cy="860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G31" sqref="G31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6" t="s">
        <v>44</v>
      </c>
      <c r="D3" s="126"/>
      <c r="E3" s="126"/>
      <c r="F3" s="126"/>
      <c r="G3" s="126"/>
      <c r="H3" s="126"/>
      <c r="I3" s="126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7" t="s">
        <v>90</v>
      </c>
      <c r="E8" s="128"/>
      <c r="F8" s="128"/>
      <c r="G8" s="128"/>
      <c r="H8" s="128"/>
      <c r="I8" s="129"/>
    </row>
    <row r="9" spans="3:9" ht="26.25" customHeight="1" x14ac:dyDescent="0.3">
      <c r="C9" s="69" t="s">
        <v>47</v>
      </c>
      <c r="D9" s="127" t="s">
        <v>85</v>
      </c>
      <c r="E9" s="128"/>
      <c r="F9" s="128"/>
      <c r="G9" s="128"/>
      <c r="H9" s="128"/>
      <c r="I9" s="129"/>
    </row>
    <row r="10" spans="3:9" ht="20.25" x14ac:dyDescent="0.3">
      <c r="C10" s="69" t="s">
        <v>48</v>
      </c>
      <c r="D10" s="130" t="s">
        <v>93</v>
      </c>
      <c r="E10" s="131"/>
      <c r="F10" s="131"/>
      <c r="G10" s="131"/>
      <c r="H10" s="131"/>
      <c r="I10" s="132"/>
    </row>
    <row r="11" spans="3:9" x14ac:dyDescent="0.2">
      <c r="C11" s="70" t="s">
        <v>49</v>
      </c>
      <c r="D11" s="133"/>
      <c r="E11" s="134"/>
      <c r="F11" s="134"/>
      <c r="G11" s="134"/>
      <c r="H11" s="134"/>
      <c r="I11" s="135"/>
    </row>
    <row r="12" spans="3:9" ht="25.5" customHeight="1" x14ac:dyDescent="0.3">
      <c r="C12" s="69" t="s">
        <v>50</v>
      </c>
      <c r="D12" s="136" t="s">
        <v>99</v>
      </c>
      <c r="E12" s="128"/>
      <c r="F12" s="128"/>
      <c r="G12" s="128"/>
      <c r="H12" s="128"/>
      <c r="I12" s="129"/>
    </row>
    <row r="13" spans="3:9" ht="24.75" customHeight="1" x14ac:dyDescent="0.3">
      <c r="C13" s="69" t="s">
        <v>51</v>
      </c>
      <c r="D13" s="137" t="s">
        <v>81</v>
      </c>
      <c r="E13" s="128"/>
      <c r="F13" s="128"/>
      <c r="G13" s="128"/>
      <c r="H13" s="128"/>
      <c r="I13" s="129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A12" sqref="A12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100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82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83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118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84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91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92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86</v>
      </c>
      <c r="I26" s="79" t="s">
        <v>87</v>
      </c>
    </row>
    <row r="27" spans="1:9" ht="15" x14ac:dyDescent="0.2">
      <c r="A27" s="79" t="s">
        <v>62</v>
      </c>
      <c r="B27" s="76" t="s">
        <v>81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6" t="s">
        <v>81</v>
      </c>
      <c r="I27" s="76" t="s">
        <v>81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91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92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8" t="s">
        <v>66</v>
      </c>
      <c r="B44" s="138"/>
      <c r="C44" s="138"/>
      <c r="D44" s="138"/>
      <c r="E44" s="138"/>
      <c r="F44" s="138"/>
      <c r="G44" s="138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85" zoomScaleNormal="100" workbookViewId="0">
      <selection activeCell="C2" sqref="C2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9" ht="23.25" x14ac:dyDescent="0.35">
      <c r="A1" s="13" t="s">
        <v>13</v>
      </c>
      <c r="B1" s="14"/>
      <c r="C1" s="144" t="s">
        <v>103</v>
      </c>
      <c r="D1" s="145"/>
      <c r="E1" s="145"/>
      <c r="F1" s="145"/>
      <c r="G1" s="145"/>
      <c r="H1" s="145"/>
      <c r="I1" s="145"/>
      <c r="J1" s="145"/>
      <c r="K1" s="15"/>
      <c r="L1" s="14"/>
      <c r="M1" s="14"/>
      <c r="N1" s="14"/>
      <c r="O1" s="14"/>
      <c r="P1" s="14"/>
      <c r="Q1" s="14"/>
      <c r="R1" s="14"/>
    </row>
    <row r="2" spans="1:19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9" x14ac:dyDescent="0.2">
      <c r="A3" s="17" t="s">
        <v>11</v>
      </c>
      <c r="B3" s="6">
        <v>6.28</v>
      </c>
      <c r="C3" s="18" t="s">
        <v>25</v>
      </c>
      <c r="D3" s="17"/>
      <c r="E3" s="7">
        <v>15.19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9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9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9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23" t="s">
        <v>20</v>
      </c>
      <c r="B7" s="146" t="s">
        <v>21</v>
      </c>
      <c r="C7" s="147"/>
      <c r="D7" s="147"/>
      <c r="E7" s="147"/>
      <c r="F7" s="147"/>
      <c r="G7" s="147"/>
      <c r="H7" s="147"/>
      <c r="I7" s="148"/>
      <c r="J7" s="149"/>
      <c r="K7" s="22"/>
      <c r="L7" s="15"/>
      <c r="M7" s="15"/>
      <c r="N7" s="15"/>
      <c r="O7" s="15"/>
      <c r="P7" s="15"/>
      <c r="Q7" s="15"/>
      <c r="R7" s="15"/>
    </row>
    <row r="8" spans="1:19" ht="15" x14ac:dyDescent="0.25">
      <c r="A8" s="29">
        <v>1</v>
      </c>
      <c r="B8" s="119">
        <v>1.47</v>
      </c>
      <c r="C8" s="119">
        <v>1.48</v>
      </c>
      <c r="D8" s="122">
        <v>1.56</v>
      </c>
      <c r="E8" s="122">
        <v>1.49</v>
      </c>
      <c r="F8" s="119">
        <v>1.56</v>
      </c>
      <c r="G8" s="119">
        <v>1.45</v>
      </c>
      <c r="H8" s="119">
        <v>1.43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9" ht="15" x14ac:dyDescent="0.25">
      <c r="A9" s="30">
        <v>2</v>
      </c>
      <c r="B9" s="119">
        <v>2.59</v>
      </c>
      <c r="C9" s="119">
        <v>2.42</v>
      </c>
      <c r="D9" s="122">
        <v>2.38</v>
      </c>
      <c r="E9" s="122">
        <v>2.39</v>
      </c>
      <c r="F9" s="119">
        <v>2.44</v>
      </c>
      <c r="G9" s="119">
        <v>2.46</v>
      </c>
      <c r="H9" s="119">
        <v>2.2400000000000002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9" ht="15" x14ac:dyDescent="0.25">
      <c r="A10" s="30">
        <v>3</v>
      </c>
      <c r="B10" s="119">
        <v>1.99</v>
      </c>
      <c r="C10" s="119">
        <v>2.17</v>
      </c>
      <c r="D10" s="122">
        <v>2.16</v>
      </c>
      <c r="E10" s="122">
        <v>2.0299999999999998</v>
      </c>
      <c r="F10" s="119">
        <v>2.09</v>
      </c>
      <c r="G10" s="119">
        <v>2.15</v>
      </c>
      <c r="H10" s="119">
        <v>1.71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9" ht="15" x14ac:dyDescent="0.25">
      <c r="A11" s="30">
        <v>4</v>
      </c>
      <c r="B11" s="119">
        <v>1.88</v>
      </c>
      <c r="C11" s="119">
        <v>1.96</v>
      </c>
      <c r="D11" s="122">
        <v>1.93</v>
      </c>
      <c r="E11" s="122">
        <v>1.92</v>
      </c>
      <c r="F11" s="119">
        <v>1.89</v>
      </c>
      <c r="G11" s="119">
        <v>1.87</v>
      </c>
      <c r="H11" s="119">
        <v>1.7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9" ht="15" x14ac:dyDescent="0.25">
      <c r="A12" s="30">
        <v>5</v>
      </c>
      <c r="B12" s="119">
        <v>1.85</v>
      </c>
      <c r="C12" s="119">
        <v>1.85</v>
      </c>
      <c r="D12" s="122">
        <v>2.02</v>
      </c>
      <c r="E12" s="122">
        <v>2</v>
      </c>
      <c r="F12" s="119">
        <v>2.02</v>
      </c>
      <c r="G12" s="119">
        <v>1.79</v>
      </c>
      <c r="H12" s="119">
        <v>1.47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9" ht="15" x14ac:dyDescent="0.25">
      <c r="A13" s="30">
        <v>6</v>
      </c>
      <c r="B13" s="119">
        <v>1.67</v>
      </c>
      <c r="C13" s="119">
        <v>1.82</v>
      </c>
      <c r="D13" s="122">
        <v>1.6</v>
      </c>
      <c r="E13" s="122">
        <v>1.68</v>
      </c>
      <c r="F13" s="119">
        <v>1.57</v>
      </c>
      <c r="G13" s="119">
        <v>1.41</v>
      </c>
      <c r="H13" s="119">
        <v>1.27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9" ht="15" x14ac:dyDescent="0.25">
      <c r="A14" s="30">
        <v>7</v>
      </c>
      <c r="B14" s="119">
        <v>2.87</v>
      </c>
      <c r="C14" s="119">
        <v>2.82</v>
      </c>
      <c r="D14" s="122">
        <v>2.98</v>
      </c>
      <c r="E14" s="122">
        <v>2.81</v>
      </c>
      <c r="F14" s="119">
        <v>3.01</v>
      </c>
      <c r="G14" s="119">
        <v>3.04</v>
      </c>
      <c r="H14" s="119">
        <v>2.71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9" ht="15" x14ac:dyDescent="0.25">
      <c r="A15" s="30">
        <v>8</v>
      </c>
      <c r="B15" s="119">
        <v>2.04</v>
      </c>
      <c r="C15" s="119">
        <v>2.12</v>
      </c>
      <c r="D15" s="122">
        <v>2.19</v>
      </c>
      <c r="E15" s="122">
        <v>1.99</v>
      </c>
      <c r="F15" s="119">
        <v>1.87</v>
      </c>
      <c r="G15" s="119">
        <v>1.9</v>
      </c>
      <c r="H15" s="119">
        <v>1.84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9" ht="15" x14ac:dyDescent="0.25">
      <c r="A16" s="30">
        <v>9</v>
      </c>
      <c r="B16" s="119">
        <v>1.93</v>
      </c>
      <c r="C16" s="119">
        <v>1.96</v>
      </c>
      <c r="D16" s="122">
        <v>1.9</v>
      </c>
      <c r="E16" s="122">
        <v>1.86</v>
      </c>
      <c r="F16" s="119">
        <v>1.92</v>
      </c>
      <c r="G16" s="119">
        <v>1.81</v>
      </c>
      <c r="H16" s="119">
        <v>1.64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  <c r="S16" s="8" t="s">
        <v>71</v>
      </c>
    </row>
    <row r="17" spans="1:19" ht="15" x14ac:dyDescent="0.25">
      <c r="A17" s="30">
        <v>10</v>
      </c>
      <c r="B17" s="119">
        <v>2.97</v>
      </c>
      <c r="C17" s="119">
        <v>3.04</v>
      </c>
      <c r="D17" s="122">
        <v>2.93</v>
      </c>
      <c r="E17" s="122">
        <v>3.09</v>
      </c>
      <c r="F17" s="119">
        <v>3.08</v>
      </c>
      <c r="G17" s="119">
        <v>3.01</v>
      </c>
      <c r="H17" s="119">
        <v>3.18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9" x14ac:dyDescent="0.2">
      <c r="A18" s="30">
        <v>11</v>
      </c>
      <c r="B18" s="119">
        <v>2.38</v>
      </c>
      <c r="C18" s="119">
        <v>2.2999999999999998</v>
      </c>
      <c r="D18" s="122">
        <v>2.2000000000000002</v>
      </c>
      <c r="E18" s="122">
        <v>2.2200000000000002</v>
      </c>
      <c r="F18" s="119">
        <v>2.21</v>
      </c>
      <c r="G18" s="119">
        <v>2.38</v>
      </c>
      <c r="H18" s="119">
        <v>2.27</v>
      </c>
      <c r="I18" s="119"/>
      <c r="J18" s="61"/>
      <c r="K18" s="15"/>
      <c r="L18" s="15"/>
      <c r="M18" s="15"/>
      <c r="N18" s="15"/>
      <c r="O18" s="15"/>
      <c r="P18" s="15"/>
      <c r="Q18" s="15"/>
      <c r="R18" s="15"/>
    </row>
    <row r="19" spans="1:19" x14ac:dyDescent="0.2">
      <c r="A19" s="30">
        <v>12</v>
      </c>
      <c r="B19" s="119">
        <v>3.41</v>
      </c>
      <c r="C19" s="119">
        <v>3.25</v>
      </c>
      <c r="D19" s="122">
        <v>3.2</v>
      </c>
      <c r="E19" s="122">
        <v>3.23</v>
      </c>
      <c r="F19" s="119">
        <v>3.23</v>
      </c>
      <c r="G19" s="119">
        <v>3.18</v>
      </c>
      <c r="H19" s="119">
        <v>3.04</v>
      </c>
      <c r="I19" s="119"/>
      <c r="J19" s="61"/>
      <c r="K19" s="15"/>
      <c r="L19" s="15"/>
      <c r="M19" s="15"/>
      <c r="N19" s="15"/>
      <c r="O19" s="15"/>
      <c r="P19" s="15"/>
      <c r="Q19" s="15"/>
      <c r="R19" s="15"/>
    </row>
    <row r="20" spans="1:19" x14ac:dyDescent="0.2">
      <c r="A20" s="30">
        <v>13</v>
      </c>
      <c r="B20" s="119">
        <v>2.94</v>
      </c>
      <c r="C20" s="119">
        <v>2.74</v>
      </c>
      <c r="D20" s="122">
        <v>2.59</v>
      </c>
      <c r="E20" s="122">
        <v>2.5299999999999998</v>
      </c>
      <c r="F20" s="119">
        <v>2.63</v>
      </c>
      <c r="G20" s="119">
        <v>2.95</v>
      </c>
      <c r="H20" s="119">
        <v>2.4500000000000002</v>
      </c>
      <c r="I20" s="119"/>
      <c r="J20" s="61"/>
      <c r="K20" s="15"/>
      <c r="L20" s="15"/>
      <c r="M20" s="15"/>
      <c r="N20" s="15"/>
      <c r="O20" s="15"/>
      <c r="P20" s="15"/>
      <c r="Q20" s="15"/>
      <c r="R20" s="15"/>
    </row>
    <row r="21" spans="1:19" x14ac:dyDescent="0.2">
      <c r="A21" s="30">
        <v>14</v>
      </c>
      <c r="B21" s="119">
        <v>2.8</v>
      </c>
      <c r="C21" s="119">
        <v>2.75</v>
      </c>
      <c r="D21" s="122">
        <v>2.74</v>
      </c>
      <c r="E21" s="122">
        <v>2.75</v>
      </c>
      <c r="F21" s="119">
        <v>2.66</v>
      </c>
      <c r="G21" s="119">
        <v>2.76</v>
      </c>
      <c r="H21" s="119">
        <v>2.75</v>
      </c>
      <c r="I21" s="119"/>
      <c r="J21" s="61"/>
      <c r="K21" s="15"/>
      <c r="L21" s="15"/>
      <c r="M21" s="15"/>
      <c r="N21" s="15"/>
      <c r="O21" s="15"/>
      <c r="P21" s="15"/>
      <c r="Q21" s="15"/>
      <c r="R21" s="15"/>
    </row>
    <row r="22" spans="1:19" x14ac:dyDescent="0.2">
      <c r="A22" s="30">
        <v>15</v>
      </c>
      <c r="B22" s="119">
        <v>2.1</v>
      </c>
      <c r="C22" s="119">
        <v>2.0299999999999998</v>
      </c>
      <c r="D22" s="122">
        <v>2.06</v>
      </c>
      <c r="E22" s="122">
        <v>2.0699999999999998</v>
      </c>
      <c r="F22" s="119">
        <v>2.12</v>
      </c>
      <c r="G22" s="119">
        <v>2.06</v>
      </c>
      <c r="H22" s="119">
        <v>2.12</v>
      </c>
      <c r="I22" s="119"/>
      <c r="J22" s="61"/>
      <c r="K22" s="15"/>
      <c r="L22" s="15"/>
      <c r="M22" s="15"/>
      <c r="N22" s="15"/>
      <c r="O22" s="15"/>
      <c r="P22" s="15"/>
      <c r="Q22" s="15"/>
      <c r="R22" s="15"/>
    </row>
    <row r="23" spans="1:19" x14ac:dyDescent="0.2">
      <c r="A23" s="30">
        <v>16</v>
      </c>
      <c r="B23" s="119">
        <v>3.2</v>
      </c>
      <c r="C23" s="119">
        <v>3.36</v>
      </c>
      <c r="D23" s="122">
        <v>3.24</v>
      </c>
      <c r="E23" s="122">
        <v>3.41</v>
      </c>
      <c r="F23" s="119">
        <v>3.29</v>
      </c>
      <c r="G23" s="119">
        <v>3.35</v>
      </c>
      <c r="H23" s="119">
        <v>3.41</v>
      </c>
      <c r="I23" s="119"/>
      <c r="J23" s="61"/>
      <c r="K23" s="15"/>
      <c r="L23" s="15"/>
      <c r="M23" s="15"/>
      <c r="N23" s="15"/>
      <c r="O23" s="15"/>
      <c r="P23" s="15"/>
      <c r="Q23" s="15"/>
      <c r="R23" s="15"/>
    </row>
    <row r="24" spans="1:19" x14ac:dyDescent="0.2">
      <c r="A24" s="30">
        <v>17</v>
      </c>
      <c r="B24" s="119">
        <v>2.09</v>
      </c>
      <c r="C24" s="119">
        <v>2.15</v>
      </c>
      <c r="D24" s="122">
        <v>2.13</v>
      </c>
      <c r="E24" s="122">
        <v>2.2799999999999998</v>
      </c>
      <c r="F24" s="119">
        <v>2.21</v>
      </c>
      <c r="G24" s="119">
        <v>2.25</v>
      </c>
      <c r="H24" s="119">
        <v>2.15</v>
      </c>
      <c r="I24" s="119"/>
      <c r="J24" s="61"/>
      <c r="K24" s="15"/>
      <c r="L24" s="15"/>
      <c r="M24" s="15"/>
      <c r="N24" s="15"/>
      <c r="O24" s="15"/>
      <c r="P24" s="15"/>
      <c r="Q24" s="15"/>
      <c r="R24" s="15"/>
    </row>
    <row r="25" spans="1:19" x14ac:dyDescent="0.2">
      <c r="A25" s="30">
        <v>18</v>
      </c>
      <c r="B25" s="119">
        <v>2.37</v>
      </c>
      <c r="C25" s="119">
        <v>2.37</v>
      </c>
      <c r="D25" s="122">
        <v>2.4500000000000002</v>
      </c>
      <c r="E25" s="122">
        <v>2.36</v>
      </c>
      <c r="F25" s="119">
        <v>2.29</v>
      </c>
      <c r="G25" s="119">
        <v>2.44</v>
      </c>
      <c r="H25" s="119">
        <v>2.21</v>
      </c>
      <c r="I25" s="119"/>
      <c r="J25" s="61"/>
      <c r="K25" s="15"/>
      <c r="L25" s="15"/>
      <c r="M25" s="15"/>
      <c r="N25" s="15"/>
      <c r="O25" s="15"/>
      <c r="P25" s="15"/>
      <c r="Q25" s="15"/>
      <c r="R25" s="15"/>
    </row>
    <row r="26" spans="1:19" x14ac:dyDescent="0.2">
      <c r="A26" s="30">
        <v>19</v>
      </c>
      <c r="B26" s="119">
        <v>1.93</v>
      </c>
      <c r="C26" s="119">
        <v>1.91</v>
      </c>
      <c r="D26" s="122">
        <v>1.97</v>
      </c>
      <c r="E26" s="122">
        <v>1.91</v>
      </c>
      <c r="F26" s="119">
        <v>1.91</v>
      </c>
      <c r="G26" s="119">
        <v>1.75</v>
      </c>
      <c r="H26" s="119">
        <v>2.15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  <c r="S26" s="8" t="s">
        <v>70</v>
      </c>
    </row>
    <row r="27" spans="1:19" x14ac:dyDescent="0.2">
      <c r="A27" s="30">
        <v>20</v>
      </c>
      <c r="B27" s="119">
        <v>1.88</v>
      </c>
      <c r="C27" s="119">
        <v>1.78</v>
      </c>
      <c r="D27" s="122">
        <v>1.94</v>
      </c>
      <c r="E27" s="122">
        <v>1.76</v>
      </c>
      <c r="F27" s="119">
        <v>1.93</v>
      </c>
      <c r="G27" s="119">
        <v>1.88</v>
      </c>
      <c r="H27" s="119">
        <v>1.86</v>
      </c>
      <c r="I27" s="119"/>
      <c r="J27" s="61"/>
      <c r="K27" s="15"/>
      <c r="L27" s="15"/>
      <c r="M27" s="15"/>
      <c r="N27" s="15"/>
      <c r="O27" s="15"/>
      <c r="P27" s="15"/>
      <c r="Q27" s="15"/>
      <c r="R27" s="15"/>
    </row>
    <row r="28" spans="1:19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9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9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9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9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50" t="s">
        <v>26</v>
      </c>
      <c r="C61" s="151"/>
      <c r="D61" s="151"/>
      <c r="E61" s="151"/>
      <c r="F61" s="151"/>
      <c r="G61" s="151"/>
      <c r="H61" s="151"/>
      <c r="I61" s="151"/>
      <c r="J61" s="151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100.68027210884354</v>
      </c>
      <c r="D64" s="25">
        <f t="shared" ref="D64:D73" si="2">IF((B8&lt;&gt;0)*ISNUMBER(D8),100*(D8/B8),"")</f>
        <v>106.12244897959184</v>
      </c>
      <c r="E64" s="25">
        <f t="shared" ref="E64:E73" si="3">IF((B8&lt;&gt;0)*ISNUMBER(E8),100*(E8/B8),"")</f>
        <v>101.36054421768708</v>
      </c>
      <c r="F64" s="25">
        <f t="shared" ref="F64:F73" si="4">IF((B8&lt;&gt;0)*ISNUMBER(F8),100*(F8/B8),"")</f>
        <v>106.12244897959184</v>
      </c>
      <c r="G64" s="25">
        <f t="shared" ref="G64:G73" si="5">IF((B8&lt;&gt;0)*ISNUMBER(G8),100*(G8/B8),"")</f>
        <v>98.639455782312922</v>
      </c>
      <c r="H64" s="25">
        <f t="shared" ref="H64:H73" si="6">IF((B8&lt;&gt;0)*ISNUMBER(H8),100*(H8/B8),"")</f>
        <v>97.278911564625844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93.43629343629344</v>
      </c>
      <c r="D65" s="25">
        <f t="shared" si="2"/>
        <v>91.891891891891902</v>
      </c>
      <c r="E65" s="25">
        <f t="shared" si="3"/>
        <v>92.277992277992283</v>
      </c>
      <c r="F65" s="25">
        <f t="shared" si="4"/>
        <v>94.208494208494216</v>
      </c>
      <c r="G65" s="25">
        <f t="shared" si="5"/>
        <v>94.980694980694977</v>
      </c>
      <c r="H65" s="25">
        <f t="shared" si="6"/>
        <v>86.486486486486498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109.04522613065326</v>
      </c>
      <c r="D66" s="25">
        <f t="shared" si="2"/>
        <v>108.5427135678392</v>
      </c>
      <c r="E66" s="25">
        <f t="shared" si="3"/>
        <v>102.01005025125627</v>
      </c>
      <c r="F66" s="25">
        <f t="shared" si="4"/>
        <v>105.0251256281407</v>
      </c>
      <c r="G66" s="25">
        <f t="shared" si="5"/>
        <v>108.04020100502511</v>
      </c>
      <c r="H66" s="25">
        <f t="shared" si="6"/>
        <v>85.929648241206024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104.25531914893618</v>
      </c>
      <c r="D67" s="25">
        <f t="shared" si="2"/>
        <v>102.65957446808511</v>
      </c>
      <c r="E67" s="25">
        <f t="shared" si="3"/>
        <v>102.12765957446808</v>
      </c>
      <c r="F67" s="25">
        <f t="shared" si="4"/>
        <v>100.53191489361701</v>
      </c>
      <c r="G67" s="25">
        <f t="shared" si="5"/>
        <v>99.468085106382986</v>
      </c>
      <c r="H67" s="25">
        <f t="shared" si="6"/>
        <v>90.425531914893625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100</v>
      </c>
      <c r="D68" s="25">
        <f t="shared" si="2"/>
        <v>109.18918918918918</v>
      </c>
      <c r="E68" s="25">
        <f t="shared" si="3"/>
        <v>108.1081081081081</v>
      </c>
      <c r="F68" s="25">
        <f t="shared" si="4"/>
        <v>109.18918918918918</v>
      </c>
      <c r="G68" s="25">
        <f t="shared" si="5"/>
        <v>96.756756756756758</v>
      </c>
      <c r="H68" s="25">
        <f t="shared" si="6"/>
        <v>79.459459459459453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108.98203592814373</v>
      </c>
      <c r="D69" s="25">
        <f t="shared" si="2"/>
        <v>95.80838323353295</v>
      </c>
      <c r="E69" s="25">
        <f t="shared" si="3"/>
        <v>100.59880239520957</v>
      </c>
      <c r="F69" s="25">
        <f t="shared" si="4"/>
        <v>94.011976047904199</v>
      </c>
      <c r="G69" s="25">
        <f t="shared" si="5"/>
        <v>84.431137724550894</v>
      </c>
      <c r="H69" s="25">
        <f t="shared" si="6"/>
        <v>76.047904191616766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98.257839721254342</v>
      </c>
      <c r="D70" s="25">
        <f t="shared" si="2"/>
        <v>103.83275261324042</v>
      </c>
      <c r="E70" s="25">
        <f t="shared" si="3"/>
        <v>97.909407665505228</v>
      </c>
      <c r="F70" s="25">
        <f t="shared" si="4"/>
        <v>104.87804878048779</v>
      </c>
      <c r="G70" s="25">
        <f t="shared" si="5"/>
        <v>105.92334494773519</v>
      </c>
      <c r="H70" s="25">
        <f t="shared" si="6"/>
        <v>94.425087108013926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103.92156862745099</v>
      </c>
      <c r="D71" s="25">
        <f t="shared" si="2"/>
        <v>107.35294117647058</v>
      </c>
      <c r="E71" s="25">
        <f t="shared" si="3"/>
        <v>97.549019607843135</v>
      </c>
      <c r="F71" s="25">
        <f t="shared" si="4"/>
        <v>91.666666666666671</v>
      </c>
      <c r="G71" s="25">
        <f t="shared" si="5"/>
        <v>93.137254901960773</v>
      </c>
      <c r="H71" s="25">
        <f t="shared" si="6"/>
        <v>90.196078431372555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101.55440414507773</v>
      </c>
      <c r="D72" s="25">
        <f t="shared" si="2"/>
        <v>98.445595854922274</v>
      </c>
      <c r="E72" s="25">
        <f t="shared" si="3"/>
        <v>96.373056994818668</v>
      </c>
      <c r="F72" s="25">
        <f t="shared" si="4"/>
        <v>99.481865284974091</v>
      </c>
      <c r="G72" s="25">
        <f t="shared" si="5"/>
        <v>93.782383419689126</v>
      </c>
      <c r="H72" s="25">
        <f t="shared" si="6"/>
        <v>84.974093264248708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102.35690235690235</v>
      </c>
      <c r="D73" s="25">
        <f t="shared" si="2"/>
        <v>98.653198653198643</v>
      </c>
      <c r="E73" s="25">
        <f t="shared" si="3"/>
        <v>104.04040404040403</v>
      </c>
      <c r="F73" s="25">
        <f t="shared" si="4"/>
        <v>103.7037037037037</v>
      </c>
      <c r="G73" s="25">
        <f t="shared" si="5"/>
        <v>101.34680134680134</v>
      </c>
      <c r="H73" s="25">
        <f t="shared" si="6"/>
        <v>107.07070707070707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96.638655462184872</v>
      </c>
      <c r="D74" s="25">
        <f t="shared" ref="D74:D103" si="11">IF((B18&lt;&gt;0)*ISNUMBER(D18),100*(D18/B18),"")</f>
        <v>92.436974789915979</v>
      </c>
      <c r="E74" s="25">
        <f t="shared" ref="E74:E103" si="12">IF((B18&lt;&gt;0)*ISNUMBER(E18),100*(E18/B18),"")</f>
        <v>93.277310924369758</v>
      </c>
      <c r="F74" s="25">
        <f t="shared" ref="F74:F103" si="13">IF((B18&lt;&gt;0)*ISNUMBER(F18),100*(F18/B18),"")</f>
        <v>92.857142857142861</v>
      </c>
      <c r="G74" s="25">
        <f t="shared" ref="G74:G103" si="14">IF((B18&lt;&gt;0)*ISNUMBER(G18),100*(G18/B18),"")</f>
        <v>100</v>
      </c>
      <c r="H74" s="25">
        <f t="shared" ref="H74:H103" si="15">IF((B18&lt;&gt;0)*ISNUMBER(H18),100*(H18/B18),"")</f>
        <v>95.378151260504211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95.30791788856304</v>
      </c>
      <c r="D75" s="25">
        <f t="shared" si="11"/>
        <v>93.841642228739005</v>
      </c>
      <c r="E75" s="25">
        <f t="shared" si="12"/>
        <v>94.721407624633429</v>
      </c>
      <c r="F75" s="25">
        <f t="shared" si="13"/>
        <v>94.721407624633429</v>
      </c>
      <c r="G75" s="25">
        <f t="shared" si="14"/>
        <v>93.255131964809394</v>
      </c>
      <c r="H75" s="25">
        <f t="shared" si="15"/>
        <v>89.149560117302045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93.197278911564624</v>
      </c>
      <c r="D76" s="25">
        <f t="shared" si="11"/>
        <v>88.095238095238088</v>
      </c>
      <c r="E76" s="25">
        <f t="shared" si="12"/>
        <v>86.054421768707485</v>
      </c>
      <c r="F76" s="25">
        <f t="shared" si="13"/>
        <v>89.455782312925166</v>
      </c>
      <c r="G76" s="25">
        <f t="shared" si="14"/>
        <v>100.34013605442178</v>
      </c>
      <c r="H76" s="25">
        <f t="shared" si="15"/>
        <v>83.333333333333343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98.214285714285722</v>
      </c>
      <c r="D77" s="25">
        <f t="shared" si="11"/>
        <v>97.857142857142875</v>
      </c>
      <c r="E77" s="25">
        <f t="shared" si="12"/>
        <v>98.214285714285722</v>
      </c>
      <c r="F77" s="25">
        <f t="shared" si="13"/>
        <v>95</v>
      </c>
      <c r="G77" s="25">
        <f t="shared" si="14"/>
        <v>98.571428571428569</v>
      </c>
      <c r="H77" s="25">
        <f t="shared" si="15"/>
        <v>98.214285714285722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96.666666666666657</v>
      </c>
      <c r="D78" s="25">
        <f t="shared" si="11"/>
        <v>98.095238095238088</v>
      </c>
      <c r="E78" s="25">
        <f t="shared" si="12"/>
        <v>98.571428571428555</v>
      </c>
      <c r="F78" s="25">
        <f t="shared" si="13"/>
        <v>100.95238095238095</v>
      </c>
      <c r="G78" s="25">
        <f t="shared" si="14"/>
        <v>98.095238095238088</v>
      </c>
      <c r="H78" s="25">
        <f t="shared" si="15"/>
        <v>100.95238095238095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104.99999999999999</v>
      </c>
      <c r="D79" s="25">
        <f t="shared" si="11"/>
        <v>101.25</v>
      </c>
      <c r="E79" s="25">
        <f t="shared" si="12"/>
        <v>106.5625</v>
      </c>
      <c r="F79" s="25">
        <f t="shared" si="13"/>
        <v>102.8125</v>
      </c>
      <c r="G79" s="25">
        <f t="shared" si="14"/>
        <v>104.6875</v>
      </c>
      <c r="H79" s="25">
        <f t="shared" si="15"/>
        <v>106.5625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102.87081339712918</v>
      </c>
      <c r="D80" s="25">
        <f t="shared" si="11"/>
        <v>101.91387559808614</v>
      </c>
      <c r="E80" s="25">
        <f t="shared" si="12"/>
        <v>109.09090909090908</v>
      </c>
      <c r="F80" s="25">
        <f t="shared" si="13"/>
        <v>105.74162679425838</v>
      </c>
      <c r="G80" s="25">
        <f t="shared" si="14"/>
        <v>107.65550239234452</v>
      </c>
      <c r="H80" s="25">
        <f t="shared" si="15"/>
        <v>102.87081339712918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100</v>
      </c>
      <c r="D81" s="25">
        <f t="shared" si="11"/>
        <v>103.37552742616035</v>
      </c>
      <c r="E81" s="25">
        <f t="shared" si="12"/>
        <v>99.578059071729953</v>
      </c>
      <c r="F81" s="25">
        <f t="shared" si="13"/>
        <v>96.624472573839654</v>
      </c>
      <c r="G81" s="25">
        <f t="shared" si="14"/>
        <v>102.95358649789029</v>
      </c>
      <c r="H81" s="25">
        <f t="shared" si="15"/>
        <v>93.248945147679322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98.963730569948183</v>
      </c>
      <c r="D82" s="25">
        <f t="shared" si="11"/>
        <v>102.07253886010363</v>
      </c>
      <c r="E82" s="25">
        <f t="shared" si="12"/>
        <v>98.963730569948183</v>
      </c>
      <c r="F82" s="25">
        <f t="shared" si="13"/>
        <v>98.963730569948183</v>
      </c>
      <c r="G82" s="25">
        <f t="shared" si="14"/>
        <v>90.673575129533674</v>
      </c>
      <c r="H82" s="25">
        <f t="shared" si="15"/>
        <v>111.39896373056995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94.680851063829792</v>
      </c>
      <c r="D83" s="25">
        <f t="shared" si="11"/>
        <v>103.19148936170212</v>
      </c>
      <c r="E83" s="25">
        <f t="shared" si="12"/>
        <v>93.61702127659575</v>
      </c>
      <c r="F83" s="25">
        <f t="shared" si="13"/>
        <v>102.65957446808511</v>
      </c>
      <c r="G83" s="25">
        <f t="shared" si="14"/>
        <v>100</v>
      </c>
      <c r="H83" s="25">
        <f t="shared" si="15"/>
        <v>98.936170212765973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100.20150306388638</v>
      </c>
      <c r="D114" s="26">
        <f t="shared" si="27"/>
        <v>100.23141784701441</v>
      </c>
      <c r="E114" s="26">
        <f t="shared" si="27"/>
        <v>99.050305987295019</v>
      </c>
      <c r="F114" s="26">
        <f t="shared" si="27"/>
        <v>99.430402576799153</v>
      </c>
      <c r="G114" s="26">
        <f t="shared" si="27"/>
        <v>98.636910733878821</v>
      </c>
      <c r="H114" s="26">
        <f t="shared" si="27"/>
        <v>93.616950579929068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4.6238437883452432</v>
      </c>
      <c r="D116" s="26">
        <f t="shared" si="29"/>
        <v>5.7736757227917908</v>
      </c>
      <c r="E116" s="26">
        <f t="shared" si="29"/>
        <v>5.6121998681472602</v>
      </c>
      <c r="F116" s="26">
        <f t="shared" si="29"/>
        <v>5.5912739701079497</v>
      </c>
      <c r="G116" s="26">
        <f t="shared" si="29"/>
        <v>5.8845880581978767</v>
      </c>
      <c r="H116" s="26">
        <f t="shared" si="29"/>
        <v>9.4932223799900228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1.0339229028080112</v>
      </c>
      <c r="D117" s="26">
        <f t="shared" si="30"/>
        <v>1.2910331396202674</v>
      </c>
      <c r="E117" s="26">
        <f t="shared" si="30"/>
        <v>1.2549260408492631</v>
      </c>
      <c r="F117" s="26">
        <f t="shared" si="30"/>
        <v>1.2502468677986502</v>
      </c>
      <c r="G117" s="26">
        <f t="shared" si="30"/>
        <v>1.3158338917713941</v>
      </c>
      <c r="H117" s="26">
        <f t="shared" si="30"/>
        <v>2.122749056718003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1.7877900158287525</v>
      </c>
      <c r="D119" s="26">
        <f t="shared" si="32"/>
        <v>2.2323677624788543</v>
      </c>
      <c r="E119" s="26">
        <f t="shared" si="32"/>
        <v>2.1699337932650677</v>
      </c>
      <c r="F119" s="26">
        <f t="shared" si="32"/>
        <v>2.1618428816124662</v>
      </c>
      <c r="G119" s="26">
        <f t="shared" si="32"/>
        <v>2.2752515567737763</v>
      </c>
      <c r="H119" s="26">
        <f t="shared" si="32"/>
        <v>3.6705150445971362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93.197278911564624</v>
      </c>
      <c r="D120" s="26">
        <f t="shared" si="33"/>
        <v>88.095238095238088</v>
      </c>
      <c r="E120" s="26">
        <f t="shared" si="33"/>
        <v>86.054421768707485</v>
      </c>
      <c r="F120" s="26">
        <f t="shared" si="33"/>
        <v>89.455782312925166</v>
      </c>
      <c r="G120" s="26">
        <f t="shared" si="33"/>
        <v>84.431137724550894</v>
      </c>
      <c r="H120" s="26">
        <f t="shared" si="33"/>
        <v>76.047904191616766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109.04522613065326</v>
      </c>
      <c r="D121" s="26">
        <f t="shared" si="34"/>
        <v>109.18918918918918</v>
      </c>
      <c r="E121" s="26">
        <f t="shared" si="34"/>
        <v>109.09090909090908</v>
      </c>
      <c r="F121" s="26">
        <f t="shared" si="34"/>
        <v>109.18918918918918</v>
      </c>
      <c r="G121" s="26">
        <f t="shared" si="34"/>
        <v>108.04020100502511</v>
      </c>
      <c r="H121" s="26">
        <f t="shared" si="34"/>
        <v>111.39896373056995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93.72</v>
      </c>
      <c r="C122" s="38">
        <f>100-B3</f>
        <v>93.72</v>
      </c>
      <c r="D122" s="38">
        <f>100-B3</f>
        <v>93.72</v>
      </c>
      <c r="E122" s="38">
        <f>100-B3</f>
        <v>93.72</v>
      </c>
      <c r="F122" s="38">
        <f>100-B3</f>
        <v>93.72</v>
      </c>
      <c r="G122" s="38">
        <f>100-B3</f>
        <v>93.72</v>
      </c>
      <c r="H122" s="38">
        <f>100-B3</f>
        <v>93.72</v>
      </c>
      <c r="I122" s="38">
        <f>100-B3</f>
        <v>93.72</v>
      </c>
      <c r="J122" s="38">
        <f>100-B3</f>
        <v>93.72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106.28</v>
      </c>
      <c r="C123" s="24">
        <f>100+B3</f>
        <v>106.28</v>
      </c>
      <c r="D123" s="24">
        <f>100+B3</f>
        <v>106.28</v>
      </c>
      <c r="E123" s="24">
        <f>100+B3</f>
        <v>106.28</v>
      </c>
      <c r="F123" s="24">
        <f>100+B3</f>
        <v>106.28</v>
      </c>
      <c r="G123" s="24">
        <f>100+B3</f>
        <v>106.28</v>
      </c>
      <c r="H123" s="24">
        <f>100+B3</f>
        <v>106.28</v>
      </c>
      <c r="I123" s="24">
        <f>100+B3</f>
        <v>106.28</v>
      </c>
      <c r="J123" s="24">
        <f>100+B3</f>
        <v>106.28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84.81</v>
      </c>
      <c r="C124" s="24">
        <f>100-E3</f>
        <v>84.81</v>
      </c>
      <c r="D124" s="24">
        <f>100-E3</f>
        <v>84.81</v>
      </c>
      <c r="E124" s="24">
        <f>100-E3</f>
        <v>84.81</v>
      </c>
      <c r="F124" s="24">
        <f>100-E3</f>
        <v>84.81</v>
      </c>
      <c r="G124" s="24">
        <f>100-E3</f>
        <v>84.81</v>
      </c>
      <c r="H124" s="24">
        <f>100-E3</f>
        <v>84.81</v>
      </c>
      <c r="I124" s="24">
        <f>100-E3</f>
        <v>84.81</v>
      </c>
      <c r="J124" s="39">
        <f>100-E3</f>
        <v>84.81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115.19</v>
      </c>
      <c r="C125" s="41">
        <f>100+E3</f>
        <v>115.19</v>
      </c>
      <c r="D125" s="41">
        <f>100+E3</f>
        <v>115.19</v>
      </c>
      <c r="E125" s="41">
        <f>100+E3</f>
        <v>115.19</v>
      </c>
      <c r="F125" s="41">
        <f>100+E3</f>
        <v>115.19</v>
      </c>
      <c r="G125" s="41">
        <f>100+E3</f>
        <v>115.19</v>
      </c>
      <c r="H125" s="41">
        <f>100+E3</f>
        <v>115.19</v>
      </c>
      <c r="I125" s="41">
        <f>100+E3</f>
        <v>115.19</v>
      </c>
      <c r="J125" s="37">
        <f>100+E3</f>
        <v>115.19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tabSelected="1" topLeftCell="A19" zoomScale="130" zoomScaleNormal="130" workbookViewId="0">
      <selection activeCell="F35" sqref="F35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2:13" ht="13.5" thickBot="1" x14ac:dyDescent="0.25"/>
    <row r="3" spans="2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">
      <c r="B4" s="100" t="s">
        <v>94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">
      <c r="B5" s="100" t="s">
        <v>101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">
      <c r="B6" s="100" t="s">
        <v>95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">
      <c r="B8" s="100" t="s">
        <v>97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">
      <c r="B9" s="100" t="s">
        <v>102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">
      <c r="B10" s="100" t="s">
        <v>98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">
      <c r="B12" s="100" t="s">
        <v>104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x14ac:dyDescent="0.2">
      <c r="B13" s="100" t="s">
        <v>105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x14ac:dyDescent="0.2">
      <c r="B14" s="100" t="s">
        <v>112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x14ac:dyDescent="0.2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0" t="s">
        <v>106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00" t="s">
        <v>107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 t="s">
        <v>108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 t="s">
        <v>110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 t="s">
        <v>111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 t="s">
        <v>109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x14ac:dyDescent="0.2">
      <c r="B23" s="100" t="s">
        <v>114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A24" s="67" t="s">
        <v>88</v>
      </c>
      <c r="B24" s="100" t="s">
        <v>113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x14ac:dyDescent="0.2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x14ac:dyDescent="0.2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ht="13.5" thickBot="1" x14ac:dyDescent="0.25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3" ht="45" thickBot="1" x14ac:dyDescent="0.6">
      <c r="B28" s="106"/>
    </row>
    <row r="29" spans="1:13" ht="44.25" x14ac:dyDescent="0.55000000000000004">
      <c r="B29" s="107" t="s">
        <v>68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x14ac:dyDescent="0.2">
      <c r="A30" s="67" t="s">
        <v>88</v>
      </c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23" t="s">
        <v>117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x14ac:dyDescent="0.2">
      <c r="B32" s="123" t="s">
        <v>115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x14ac:dyDescent="0.2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x14ac:dyDescent="0.2">
      <c r="B34" s="100" t="s">
        <v>120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2:13" x14ac:dyDescent="0.2">
      <c r="B35" s="100" t="s">
        <v>119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2:13" x14ac:dyDescent="0.2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</row>
    <row r="37" spans="2:13" ht="13.5" thickBot="1" x14ac:dyDescent="0.25">
      <c r="B37" s="103" t="s">
        <v>69</v>
      </c>
      <c r="C37" s="104"/>
      <c r="D37" s="125">
        <v>44792</v>
      </c>
      <c r="E37" s="124" t="s">
        <v>116</v>
      </c>
      <c r="F37" s="104"/>
      <c r="G37" s="104"/>
      <c r="H37" s="104"/>
      <c r="I37" s="104"/>
      <c r="J37" s="104"/>
      <c r="K37" s="104"/>
      <c r="L37" s="104"/>
      <c r="M37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topLeftCell="A25" workbookViewId="0">
      <selection activeCell="P23" sqref="P23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72</v>
      </c>
      <c r="C1" s="109"/>
    </row>
    <row r="2" spans="1:15" x14ac:dyDescent="0.2">
      <c r="A2" s="110">
        <v>10.8</v>
      </c>
      <c r="B2" s="108" t="s">
        <v>73</v>
      </c>
      <c r="C2" s="109"/>
    </row>
    <row r="3" spans="1:15" x14ac:dyDescent="0.2">
      <c r="A3" s="110">
        <v>22.7</v>
      </c>
      <c r="B3" s="108" t="s">
        <v>74</v>
      </c>
      <c r="C3" s="111" t="s">
        <v>75</v>
      </c>
    </row>
    <row r="4" spans="1:15" x14ac:dyDescent="0.2">
      <c r="B4" s="112" t="s">
        <v>76</v>
      </c>
      <c r="C4" s="113">
        <f>SQRT((A2*A2)+(A3*A3))</f>
        <v>25.138217916153085</v>
      </c>
    </row>
    <row r="5" spans="1:15" x14ac:dyDescent="0.2">
      <c r="B5" s="108" t="s">
        <v>77</v>
      </c>
      <c r="C5" s="114">
        <f>0.5*A2</f>
        <v>5.4</v>
      </c>
    </row>
    <row r="6" spans="1:15" x14ac:dyDescent="0.2">
      <c r="B6" s="108" t="s">
        <v>78</v>
      </c>
      <c r="C6" s="114">
        <f>0.25*C4</f>
        <v>6.2845544790382712</v>
      </c>
    </row>
    <row r="7" spans="1:15" x14ac:dyDescent="0.2">
      <c r="B7" s="112" t="s">
        <v>79</v>
      </c>
      <c r="C7" s="114">
        <f>1.65*0.5*A2+C6</f>
        <v>15.194554479038271</v>
      </c>
    </row>
    <row r="8" spans="1:15" x14ac:dyDescent="0.2">
      <c r="L8" s="120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1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80</v>
      </c>
      <c r="C22" s="118" t="s">
        <v>89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2022-12-07T16:17:05Z</dcterms:modified>
</cp:coreProperties>
</file>