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0CDF468D-8960-40EC-880D-CB7A7F3ADE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4" i="1" s="1"/>
  <c r="G115" i="1"/>
  <c r="G116" i="1" s="1"/>
  <c r="E115" i="1"/>
  <c r="E114" i="1" s="1"/>
  <c r="F115" i="1"/>
  <c r="F118" i="1" s="1"/>
  <c r="I115" i="1"/>
  <c r="I114" i="1" s="1"/>
  <c r="H115" i="1"/>
  <c r="H114" i="1" s="1"/>
  <c r="B115" i="1"/>
  <c r="B118" i="1" s="1"/>
  <c r="D115" i="1"/>
  <c r="D114" i="1" s="1"/>
  <c r="J115" i="1"/>
  <c r="J114" i="1" s="1"/>
  <c r="H120" i="1"/>
  <c r="H121" i="1"/>
  <c r="J118" i="1"/>
  <c r="I118" i="1" l="1"/>
  <c r="I119" i="1" s="1"/>
  <c r="H118" i="1"/>
  <c r="I117" i="1"/>
  <c r="E116" i="1"/>
  <c r="E117" i="1" s="1"/>
  <c r="J117" i="1"/>
  <c r="C118" i="1"/>
  <c r="G120" i="1"/>
  <c r="G121" i="1"/>
  <c r="G117" i="1"/>
  <c r="G114" i="1"/>
  <c r="J120" i="1"/>
  <c r="J121" i="1"/>
  <c r="I120" i="1"/>
  <c r="I121" i="1"/>
  <c r="C116" i="1"/>
  <c r="C117" i="1" s="1"/>
  <c r="J116" i="1"/>
  <c r="J119" i="1"/>
  <c r="I116" i="1"/>
  <c r="C121" i="1"/>
  <c r="B114" i="1"/>
  <c r="C120" i="1"/>
  <c r="B120" i="1"/>
  <c r="F120" i="1"/>
  <c r="D121" i="1"/>
  <c r="B121" i="1"/>
  <c r="H116" i="1"/>
  <c r="H117" i="1" s="1"/>
  <c r="H119" i="1" s="1"/>
  <c r="E121" i="1"/>
  <c r="G118" i="1"/>
  <c r="F114" i="1"/>
  <c r="F116" i="1"/>
  <c r="F117" i="1" s="1"/>
  <c r="F119" i="1" s="1"/>
  <c r="D120" i="1"/>
  <c r="D118" i="1"/>
  <c r="B116" i="1"/>
  <c r="B117" i="1" s="1"/>
  <c r="B119" i="1" s="1"/>
  <c r="F121" i="1"/>
  <c r="E120" i="1"/>
  <c r="D116" i="1"/>
  <c r="D117" i="1" s="1"/>
  <c r="E118" i="1"/>
  <c r="E119" i="1" l="1"/>
  <c r="D119" i="1"/>
  <c r="C119" i="1"/>
  <c r="G119" i="1"/>
</calcChain>
</file>

<file path=xl/sharedStrings.xml><?xml version="1.0" encoding="utf-8"?>
<sst xmlns="http://schemas.openxmlformats.org/spreadsheetml/2006/main" count="132" uniqueCount="114">
  <si>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</si>
  <si>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</si>
  <si>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</si>
  <si>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</si>
  <si>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</si>
  <si>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</si>
  <si>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</si>
  <si>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</si>
  <si>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</si>
  <si>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</si>
  <si>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</si>
  <si>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</si>
  <si>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</si>
  <si>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</si>
  <si>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</si>
  <si>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</si>
  <si>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</si>
  <si>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</si>
  <si>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</si>
  <si>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</si>
  <si>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</si>
  <si>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%</t>
  </si>
  <si>
    <t>TEA nedre gr</t>
  </si>
  <si>
    <t>TEA øvre gr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</si>
  <si>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</si>
  <si>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</si>
  <si>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</si>
  <si>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</si>
  <si>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</si>
  <si>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</si>
  <si>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</si>
  <si>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</si>
  <si>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</si>
  <si>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</si>
  <si>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</si>
  <si>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</si>
  <si>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</si>
  <si>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</si>
  <si>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</si>
  <si>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</si>
  <si>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</si>
  <si>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</si>
  <si>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</si>
  <si>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</si>
  <si>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</si>
  <si>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</si>
  <si>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</si>
  <si>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</si>
  <si>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</si>
  <si>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</si>
  <si>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</si>
  <si>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</si>
  <si>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</si>
  <si>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</si>
  <si>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</si>
  <si>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</si>
  <si>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</si>
  <si>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</si>
  <si>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</si>
  <si>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</si>
  <si>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</si>
  <si>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</si>
  <si>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</si>
  <si>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</si>
  <si>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</si>
  <si>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</si>
  <si>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</si>
  <si>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</si>
  <si>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</si>
  <si>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</si>
  <si>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</si>
  <si>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</si>
  <si>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</si>
  <si>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</si>
  <si>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</si>
  <si>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</si>
  <si>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</si>
  <si>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</si>
  <si>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</si>
  <si>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APTT</t>
  </si>
  <si>
    <t>%, og tillatt totalfeil</t>
  </si>
  <si>
    <t>Avd. for Medisinsk Biokjemi, Stavanger Universitetssykehus</t>
  </si>
  <si>
    <t>Kine N. Svendsen, kine.netland.svendsen@sus.no, tlf. 94170388</t>
  </si>
  <si>
    <t>Citratplasma</t>
  </si>
  <si>
    <t>Sysmex CS2100i fra Siemens</t>
  </si>
  <si>
    <t>Klottingmetode</t>
  </si>
  <si>
    <t>Citratglass, 3,2%, Vacuette</t>
  </si>
  <si>
    <t>Umiddelbart</t>
  </si>
  <si>
    <t>8 timer</t>
  </si>
  <si>
    <t>12 timer</t>
  </si>
  <si>
    <t xml:space="preserve">24 timer </t>
  </si>
  <si>
    <t>36 timer</t>
  </si>
  <si>
    <t>48 timer</t>
  </si>
  <si>
    <t>Alle prøver er tatt 9. og 10. februar. Sentrifugert, avpipettert og frosset etter 0-48 timer. Alle prøver er analysert den 20. februar.</t>
  </si>
  <si>
    <t>Romtemperatur</t>
  </si>
  <si>
    <t xml:space="preserve"> -20 °C</t>
  </si>
  <si>
    <t>2000 G</t>
  </si>
  <si>
    <t>15 min</t>
  </si>
  <si>
    <t>Noen verdier mangler. Dette er fordi det av enkelte pasienter ble tatt færre prøver pga vanskelig prøvetaking.</t>
  </si>
  <si>
    <t>Halvparten av prøvene er tatt av marevaniserte pasienter, halvparten er uten marevan. De marveniserte pasientene har høyere APTT-verdi, og også dårligere holdbarhet.</t>
  </si>
  <si>
    <t>Alle gjennomsnittsverdier (røde punkter) med konfindensintervall er utenfor kravene for tillatt bias (røde linjer) fra og med 12 timer.</t>
  </si>
  <si>
    <t xml:space="preserve">Etter 8 timer er alle enkeltverdier (blå punkter) innenfor kravene for tillatt totalfeil (blå linjer), med unntak av et. Dette gjør også at konfidensintevallet til </t>
  </si>
  <si>
    <t>og alle gjennomsnittsverdier (røde punkter) med konfindensintervall er innenfor kravene for tillatt bias (røde linjer).</t>
  </si>
  <si>
    <t>gjennomsnittsverdier ligger litt over grensen. Dersom denne ene prøven blir fjernet, er alle enkeltverdier (blå punkter) ligger innenfor kravene for tillatt totalfeil (blå linjer),</t>
  </si>
  <si>
    <t>Holdbarheten til APTT i romtemperatur kan settes til 8 timer</t>
  </si>
  <si>
    <t>Dade Actin FLS Activated PTT Reagent fra Siemens</t>
  </si>
  <si>
    <t xml:space="preserve">Alle 0-prøver er først analysert, og så avpipettert og frosset, senere tint og analysert. Det var ingen differanse i disse to analyseringene. </t>
  </si>
  <si>
    <t>Frysingen har derfor ingen effekt på selve resultatene.</t>
  </si>
  <si>
    <t>Ja</t>
  </si>
  <si>
    <t>Ingen transportformer testet</t>
  </si>
  <si>
    <t xml:space="preserve">Kravene fra tillatt bias og tillatt totalfeil er funnet fra Westgards database over ønskelig biologisk variasjon. Innen- og mellom-individ biologisk variasjon er i denne databasen svært liten, og kravene blir derfor vanskelig å oppnå. </t>
  </si>
  <si>
    <t xml:space="preserve">Ut i fra en klinisk vurdering kan man argumentere for en holdbarhet utover 8 timer, da endringen i verdi for APTT over tid er liten. </t>
  </si>
  <si>
    <t>Dato og signatur: 23/8-21, Kine N. Svendsen (fagbioingeniør) &amp; Øyvind Skadberg (avdelingsoverlege).</t>
  </si>
  <si>
    <t>Holdbarhet til APTT i romtemperatur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</si>
</sst>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4" fillId="4" borderId="0" xfId="0" applyFont="1" applyFill="1"/>
    <xf numFmtId="0" fontId="15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6" fillId="5" borderId="24" xfId="0" applyFont="1" applyFill="1" applyBorder="1"/>
    <xf numFmtId="0" fontId="17" fillId="4" borderId="0" xfId="0" applyFont="1" applyFill="1"/>
    <xf numFmtId="0" fontId="18" fillId="4" borderId="0" xfId="0" applyFont="1" applyFill="1"/>
    <xf numFmtId="0" fontId="17" fillId="5" borderId="0" xfId="0" applyFont="1" applyFill="1"/>
    <xf numFmtId="0" fontId="19" fillId="4" borderId="0" xfId="0" applyFont="1" applyFill="1"/>
    <xf numFmtId="0" fontId="20" fillId="4" borderId="0" xfId="0" applyFont="1" applyFill="1"/>
    <xf numFmtId="0" fontId="20" fillId="5" borderId="24" xfId="0" applyFont="1" applyFill="1" applyBorder="1"/>
    <xf numFmtId="0" fontId="20" fillId="4" borderId="0" xfId="0" applyFont="1" applyFill="1" applyBorder="1"/>
    <xf numFmtId="0" fontId="20" fillId="5" borderId="24" xfId="0" applyFont="1" applyFill="1" applyBorder="1" applyAlignment="1">
      <alignment horizontal="center"/>
    </xf>
    <xf numFmtId="0" fontId="20" fillId="6" borderId="24" xfId="0" applyFont="1" applyFill="1" applyBorder="1"/>
    <xf numFmtId="0" fontId="20" fillId="6" borderId="25" xfId="0" applyFont="1" applyFill="1" applyBorder="1" applyAlignment="1"/>
    <xf numFmtId="0" fontId="20" fillId="6" borderId="27" xfId="0" applyFont="1" applyFill="1" applyBorder="1" applyAlignment="1"/>
    <xf numFmtId="0" fontId="20" fillId="6" borderId="25" xfId="0" applyFont="1" applyFill="1" applyBorder="1"/>
    <xf numFmtId="0" fontId="20" fillId="6" borderId="26" xfId="0" applyFont="1" applyFill="1" applyBorder="1"/>
    <xf numFmtId="0" fontId="20" fillId="6" borderId="27" xfId="0" applyFont="1" applyFill="1" applyBorder="1"/>
    <xf numFmtId="0" fontId="21" fillId="6" borderId="24" xfId="0" applyFont="1" applyFill="1" applyBorder="1"/>
    <xf numFmtId="0" fontId="20" fillId="6" borderId="29" xfId="0" applyFont="1" applyFill="1" applyBorder="1"/>
    <xf numFmtId="0" fontId="20" fillId="6" borderId="30" xfId="0" applyFont="1" applyFill="1" applyBorder="1"/>
    <xf numFmtId="0" fontId="20" fillId="6" borderId="31" xfId="0" applyFont="1" applyFill="1" applyBorder="1"/>
    <xf numFmtId="0" fontId="20" fillId="6" borderId="32" xfId="0" applyFont="1" applyFill="1" applyBorder="1"/>
    <xf numFmtId="0" fontId="20" fillId="6" borderId="23" xfId="0" applyFont="1" applyFill="1" applyBorder="1"/>
    <xf numFmtId="0" fontId="20" fillId="6" borderId="33" xfId="0" applyFont="1" applyFill="1" applyBorder="1"/>
    <xf numFmtId="0" fontId="20" fillId="6" borderId="34" xfId="0" applyFont="1" applyFill="1" applyBorder="1"/>
    <xf numFmtId="0" fontId="14" fillId="5" borderId="41" xfId="0" applyFont="1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0" xfId="0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22" fillId="4" borderId="0" xfId="0" applyFont="1" applyFill="1"/>
    <xf numFmtId="0" fontId="22" fillId="5" borderId="41" xfId="0" applyFont="1" applyFill="1" applyBorder="1"/>
    <xf numFmtId="0" fontId="24" fillId="0" borderId="24" xfId="0" applyFont="1" applyBorder="1" applyAlignment="1">
      <alignment vertical="center"/>
    </xf>
    <xf numFmtId="0" fontId="8" fillId="5" borderId="44" xfId="0" applyFont="1" applyFill="1" applyBorder="1"/>
    <xf numFmtId="0" fontId="23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20" fillId="5" borderId="27" xfId="0" applyFont="1" applyFill="1" applyBorder="1" applyAlignment="1">
      <alignment horizontal="center"/>
    </xf>
    <xf numFmtId="0" fontId="20" fillId="5" borderId="35" xfId="0" applyFont="1" applyFill="1" applyBorder="1" applyAlignment="1">
      <alignment horizontal="center" wrapText="1"/>
    </xf>
    <xf numFmtId="0" fontId="20" fillId="5" borderId="28" xfId="0" applyFont="1" applyFill="1" applyBorder="1" applyAlignment="1">
      <alignment horizontal="center" wrapText="1"/>
    </xf>
    <xf numFmtId="0" fontId="20" fillId="5" borderId="36" xfId="0" applyFont="1" applyFill="1" applyBorder="1" applyAlignment="1">
      <alignment horizontal="center" wrapText="1"/>
    </xf>
    <xf numFmtId="0" fontId="20" fillId="5" borderId="37" xfId="0" applyFont="1" applyFill="1" applyBorder="1" applyAlignment="1">
      <alignment horizontal="center" wrapText="1"/>
    </xf>
    <xf numFmtId="0" fontId="20" fillId="5" borderId="38" xfId="0" applyFont="1" applyFill="1" applyBorder="1" applyAlignment="1">
      <alignment horizontal="center" wrapText="1"/>
    </xf>
    <xf numFmtId="0" fontId="20" fillId="5" borderId="39" xfId="0" applyFont="1" applyFill="1" applyBorder="1" applyAlignment="1">
      <alignment horizontal="center" wrapText="1"/>
    </xf>
    <xf numFmtId="0" fontId="20" fillId="5" borderId="49" xfId="0" applyFont="1" applyFill="1" applyBorder="1" applyAlignment="1">
      <alignment horizontal="center"/>
    </xf>
    <xf numFmtId="0" fontId="20" fillId="5" borderId="50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0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>
                  <c:v>27.8</c:v>
                </c:pt>
                <c:pt idx="1">
                  <c:v>28.4</c:v>
                </c:pt>
                <c:pt idx="2">
                  <c:v>30.1</c:v>
                </c:pt>
                <c:pt idx="3">
                  <c:v>29.5</c:v>
                </c:pt>
                <c:pt idx="4">
                  <c:v>29.9</c:v>
                </c:pt>
                <c:pt idx="5">
                  <c:v>30.3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>
                  <c:v>24.2</c:v>
                </c:pt>
                <c:pt idx="1">
                  <c:v>23.5</c:v>
                </c:pt>
                <c:pt idx="2">
                  <c:v>24.5</c:v>
                </c:pt>
                <c:pt idx="3">
                  <c:v>25.5</c:v>
                </c:pt>
                <c:pt idx="4">
                  <c:v>27.7</c:v>
                </c:pt>
                <c:pt idx="5">
                  <c:v>24.6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>
                  <c:v>45.2</c:v>
                </c:pt>
                <c:pt idx="3">
                  <c:v>47.4</c:v>
                </c:pt>
                <c:pt idx="5">
                  <c:v>48.1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34.9</c:v>
                </c:pt>
                <c:pt idx="1">
                  <c:v>35.299999999999997</c:v>
                </c:pt>
                <c:pt idx="2">
                  <c:v>35.5</c:v>
                </c:pt>
                <c:pt idx="3">
                  <c:v>36.700000000000003</c:v>
                </c:pt>
                <c:pt idx="4">
                  <c:v>36.799999999999997</c:v>
                </c:pt>
                <c:pt idx="5">
                  <c:v>38.6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>
                  <c:v>40.6</c:v>
                </c:pt>
                <c:pt idx="1">
                  <c:v>41</c:v>
                </c:pt>
                <c:pt idx="2">
                  <c:v>44</c:v>
                </c:pt>
                <c:pt idx="3">
                  <c:v>44.3</c:v>
                </c:pt>
                <c:pt idx="4">
                  <c:v>46.7</c:v>
                </c:pt>
                <c:pt idx="5">
                  <c:v>47.8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>
                  <c:v>43.1</c:v>
                </c:pt>
                <c:pt idx="1">
                  <c:v>46</c:v>
                </c:pt>
                <c:pt idx="2">
                  <c:v>46.5</c:v>
                </c:pt>
                <c:pt idx="3">
                  <c:v>49</c:v>
                </c:pt>
                <c:pt idx="4">
                  <c:v>50.7</c:v>
                </c:pt>
                <c:pt idx="5">
                  <c:v>50.6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>
                  <c:v>27.1</c:v>
                </c:pt>
                <c:pt idx="1">
                  <c:v>26.8</c:v>
                </c:pt>
                <c:pt idx="2">
                  <c:v>27.3</c:v>
                </c:pt>
                <c:pt idx="3">
                  <c:v>27.6</c:v>
                </c:pt>
                <c:pt idx="4">
                  <c:v>28.1</c:v>
                </c:pt>
                <c:pt idx="5">
                  <c:v>28.2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>
                  <c:v>63.5</c:v>
                </c:pt>
                <c:pt idx="1">
                  <c:v>65.5</c:v>
                </c:pt>
                <c:pt idx="2">
                  <c:v>65.8</c:v>
                </c:pt>
                <c:pt idx="3">
                  <c:v>68</c:v>
                </c:pt>
                <c:pt idx="4">
                  <c:v>67.5</c:v>
                </c:pt>
                <c:pt idx="5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>
                  <c:v>39</c:v>
                </c:pt>
                <c:pt idx="1">
                  <c:v>40</c:v>
                </c:pt>
                <c:pt idx="2">
                  <c:v>40.700000000000003</c:v>
                </c:pt>
                <c:pt idx="3">
                  <c:v>42.4</c:v>
                </c:pt>
                <c:pt idx="4">
                  <c:v>44.4</c:v>
                </c:pt>
                <c:pt idx="5">
                  <c:v>44.7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>
                  <c:v>41.8</c:v>
                </c:pt>
                <c:pt idx="2">
                  <c:v>48.3</c:v>
                </c:pt>
                <c:pt idx="3">
                  <c:v>50.4</c:v>
                </c:pt>
                <c:pt idx="4">
                  <c:v>50.3</c:v>
                </c:pt>
                <c:pt idx="5">
                  <c:v>49.4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>
                  <c:v>37</c:v>
                </c:pt>
                <c:pt idx="1">
                  <c:v>38.1</c:v>
                </c:pt>
                <c:pt idx="2">
                  <c:v>38.5</c:v>
                </c:pt>
                <c:pt idx="3">
                  <c:v>39.299999999999997</c:v>
                </c:pt>
                <c:pt idx="4">
                  <c:v>39.6</c:v>
                </c:pt>
                <c:pt idx="5">
                  <c:v>39.9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>
                  <c:v>40.799999999999997</c:v>
                </c:pt>
                <c:pt idx="1">
                  <c:v>42.1</c:v>
                </c:pt>
                <c:pt idx="2">
                  <c:v>42.4</c:v>
                </c:pt>
                <c:pt idx="3">
                  <c:v>43.9</c:v>
                </c:pt>
                <c:pt idx="4">
                  <c:v>43.3</c:v>
                </c:pt>
                <c:pt idx="5">
                  <c:v>44.4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Data!$B$20:$J$20</c:f>
              <c:numCache>
                <c:formatCode>General</c:formatCode>
                <c:ptCount val="9"/>
                <c:pt idx="0">
                  <c:v>33.299999999999997</c:v>
                </c:pt>
                <c:pt idx="2">
                  <c:v>33.799999999999997</c:v>
                </c:pt>
                <c:pt idx="3">
                  <c:v>33.9</c:v>
                </c:pt>
                <c:pt idx="5">
                  <c:v>34.700000000000003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Data!$B$21:$J$21</c:f>
              <c:numCache>
                <c:formatCode>General</c:formatCode>
                <c:ptCount val="9"/>
                <c:pt idx="0">
                  <c:v>41.7</c:v>
                </c:pt>
                <c:pt idx="2">
                  <c:v>46.3</c:v>
                </c:pt>
                <c:pt idx="3">
                  <c:v>48.9</c:v>
                </c:pt>
                <c:pt idx="4">
                  <c:v>46.4</c:v>
                </c:pt>
                <c:pt idx="5">
                  <c:v>47.1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Data!$B$22:$J$22</c:f>
              <c:numCache>
                <c:formatCode>General</c:formatCode>
                <c:ptCount val="9"/>
                <c:pt idx="0">
                  <c:v>30.3</c:v>
                </c:pt>
                <c:pt idx="2">
                  <c:v>30.8</c:v>
                </c:pt>
                <c:pt idx="3">
                  <c:v>31.1</c:v>
                </c:pt>
                <c:pt idx="4">
                  <c:v>31.9</c:v>
                </c:pt>
                <c:pt idx="5">
                  <c:v>31.3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Data!$B$23:$J$23</c:f>
              <c:numCache>
                <c:formatCode>General</c:formatCode>
                <c:ptCount val="9"/>
                <c:pt idx="0">
                  <c:v>27.3</c:v>
                </c:pt>
                <c:pt idx="1">
                  <c:v>27.8</c:v>
                </c:pt>
                <c:pt idx="2">
                  <c:v>27.9</c:v>
                </c:pt>
                <c:pt idx="3">
                  <c:v>29.4</c:v>
                </c:pt>
                <c:pt idx="4">
                  <c:v>29.2</c:v>
                </c:pt>
                <c:pt idx="5">
                  <c:v>29.5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Data!$B$24:$J$24</c:f>
              <c:numCache>
                <c:formatCode>General</c:formatCode>
                <c:ptCount val="9"/>
                <c:pt idx="0">
                  <c:v>26.5</c:v>
                </c:pt>
                <c:pt idx="1">
                  <c:v>26.9</c:v>
                </c:pt>
                <c:pt idx="2">
                  <c:v>27.2</c:v>
                </c:pt>
                <c:pt idx="3">
                  <c:v>27.9</c:v>
                </c:pt>
                <c:pt idx="4">
                  <c:v>28.4</c:v>
                </c:pt>
                <c:pt idx="5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Data!$B$25:$J$25</c:f>
              <c:numCache>
                <c:formatCode>General</c:formatCode>
                <c:ptCount val="9"/>
                <c:pt idx="0">
                  <c:v>29.6</c:v>
                </c:pt>
                <c:pt idx="1">
                  <c:v>29.6</c:v>
                </c:pt>
                <c:pt idx="2">
                  <c:v>29.7</c:v>
                </c:pt>
                <c:pt idx="3">
                  <c:v>29.9</c:v>
                </c:pt>
                <c:pt idx="4">
                  <c:v>30.2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Data!$B$26:$J$26</c:f>
              <c:numCache>
                <c:formatCode>General</c:formatCode>
                <c:ptCount val="9"/>
                <c:pt idx="0">
                  <c:v>26.8</c:v>
                </c:pt>
                <c:pt idx="1">
                  <c:v>27.5</c:v>
                </c:pt>
                <c:pt idx="2">
                  <c:v>27.7</c:v>
                </c:pt>
                <c:pt idx="3">
                  <c:v>28.4</c:v>
                </c:pt>
                <c:pt idx="4">
                  <c:v>28.4</c:v>
                </c:pt>
                <c:pt idx="5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  <c:pt idx="0">
                  <c:v>28.2</c:v>
                </c:pt>
                <c:pt idx="2">
                  <c:v>29.1</c:v>
                </c:pt>
                <c:pt idx="3">
                  <c:v>29.6</c:v>
                </c:pt>
                <c:pt idx="4">
                  <c:v>29.7</c:v>
                </c:pt>
                <c:pt idx="5" formatCode="General">
                  <c:v>29.2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  <c:pt idx="0">
                  <c:v>28.3</c:v>
                </c:pt>
                <c:pt idx="1">
                  <c:v>28.8</c:v>
                </c:pt>
                <c:pt idx="2">
                  <c:v>29.4</c:v>
                </c:pt>
                <c:pt idx="3">
                  <c:v>29.6</c:v>
                </c:pt>
                <c:pt idx="4">
                  <c:v>29.9</c:v>
                </c:pt>
                <c:pt idx="5" formatCode="General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  <c:pt idx="0">
                  <c:v>25.2</c:v>
                </c:pt>
                <c:pt idx="1">
                  <c:v>26.1</c:v>
                </c:pt>
                <c:pt idx="2">
                  <c:v>25.6</c:v>
                </c:pt>
                <c:pt idx="3">
                  <c:v>25.8</c:v>
                </c:pt>
                <c:pt idx="4">
                  <c:v>25.9</c:v>
                </c:pt>
                <c:pt idx="5" formatCode="General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  <c:pt idx="0">
                  <c:v>27.7</c:v>
                </c:pt>
                <c:pt idx="1">
                  <c:v>27.1</c:v>
                </c:pt>
                <c:pt idx="2">
                  <c:v>28</c:v>
                </c:pt>
                <c:pt idx="3">
                  <c:v>28.5</c:v>
                </c:pt>
                <c:pt idx="4">
                  <c:v>29.3</c:v>
                </c:pt>
                <c:pt idx="5" formatCode="General">
                  <c:v>29.4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70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102.15827338129495</c:v>
                </c:pt>
                <c:pt idx="2">
                  <c:v>108.27338129496403</c:v>
                </c:pt>
                <c:pt idx="3">
                  <c:v>106.11510791366908</c:v>
                </c:pt>
                <c:pt idx="4">
                  <c:v>107.55395683453237</c:v>
                </c:pt>
                <c:pt idx="5">
                  <c:v>108.99280575539569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97.107438016528931</c:v>
                </c:pt>
                <c:pt idx="2">
                  <c:v>101.2396694214876</c:v>
                </c:pt>
                <c:pt idx="3">
                  <c:v>105.37190082644628</c:v>
                </c:pt>
                <c:pt idx="4">
                  <c:v>114.46280991735537</c:v>
                </c:pt>
                <c:pt idx="5">
                  <c:v>101.65289256198349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104.86725663716814</c:v>
                </c:pt>
                <c:pt idx="4">
                  <c:v>0</c:v>
                </c:pt>
                <c:pt idx="5">
                  <c:v>106.41592920353982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101.14613180515759</c:v>
                </c:pt>
                <c:pt idx="2">
                  <c:v>101.71919770773638</c:v>
                </c:pt>
                <c:pt idx="3">
                  <c:v>105.15759312320918</c:v>
                </c:pt>
                <c:pt idx="4">
                  <c:v>105.44412607449856</c:v>
                </c:pt>
                <c:pt idx="5">
                  <c:v>110.60171919770774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100.98522167487684</c:v>
                </c:pt>
                <c:pt idx="2">
                  <c:v>108.37438423645321</c:v>
                </c:pt>
                <c:pt idx="3">
                  <c:v>109.11330049261083</c:v>
                </c:pt>
                <c:pt idx="4">
                  <c:v>115.02463054187193</c:v>
                </c:pt>
                <c:pt idx="5">
                  <c:v>117.73399014778323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106.72853828306263</c:v>
                </c:pt>
                <c:pt idx="2">
                  <c:v>107.88863109048722</c:v>
                </c:pt>
                <c:pt idx="3">
                  <c:v>113.6890951276102</c:v>
                </c:pt>
                <c:pt idx="4">
                  <c:v>117.63341067285383</c:v>
                </c:pt>
                <c:pt idx="5">
                  <c:v>117.40139211136891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98.892988929889299</c:v>
                </c:pt>
                <c:pt idx="2">
                  <c:v>100.7380073800738</c:v>
                </c:pt>
                <c:pt idx="3">
                  <c:v>101.8450184501845</c:v>
                </c:pt>
                <c:pt idx="4">
                  <c:v>103.69003690036899</c:v>
                </c:pt>
                <c:pt idx="5">
                  <c:v>104.0590405904059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103.14960629921259</c:v>
                </c:pt>
                <c:pt idx="2">
                  <c:v>103.62204724409447</c:v>
                </c:pt>
                <c:pt idx="3">
                  <c:v>107.08661417322836</c:v>
                </c:pt>
                <c:pt idx="4">
                  <c:v>106.29921259842521</c:v>
                </c:pt>
                <c:pt idx="5">
                  <c:v>107.08661417322836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102.56410256410255</c:v>
                </c:pt>
                <c:pt idx="2">
                  <c:v>104.35897435897436</c:v>
                </c:pt>
                <c:pt idx="3">
                  <c:v>108.71794871794872</c:v>
                </c:pt>
                <c:pt idx="4">
                  <c:v>113.84615384615384</c:v>
                </c:pt>
                <c:pt idx="5">
                  <c:v>114.61538461538463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115.55023923444976</c:v>
                </c:pt>
                <c:pt idx="3">
                  <c:v>120.57416267942584</c:v>
                </c:pt>
                <c:pt idx="4">
                  <c:v>120.33492822966507</c:v>
                </c:pt>
                <c:pt idx="5">
                  <c:v>118.18181818181819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102.97297297297298</c:v>
                </c:pt>
                <c:pt idx="2">
                  <c:v>104.05405405405406</c:v>
                </c:pt>
                <c:pt idx="3">
                  <c:v>106.21621621621622</c:v>
                </c:pt>
                <c:pt idx="4">
                  <c:v>107.02702702702702</c:v>
                </c:pt>
                <c:pt idx="5">
                  <c:v>107.83783783783782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103.18627450980394</c:v>
                </c:pt>
                <c:pt idx="2">
                  <c:v>103.92156862745099</c:v>
                </c:pt>
                <c:pt idx="3">
                  <c:v>107.59803921568627</c:v>
                </c:pt>
                <c:pt idx="4">
                  <c:v>106.12745098039215</c:v>
                </c:pt>
                <c:pt idx="5">
                  <c:v>108.82352941176472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101.50150150150151</c:v>
                </c:pt>
                <c:pt idx="3">
                  <c:v>101.8018018018018</c:v>
                </c:pt>
                <c:pt idx="4">
                  <c:v>0</c:v>
                </c:pt>
                <c:pt idx="5">
                  <c:v>104.20420420420422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111.03117505995202</c:v>
                </c:pt>
                <c:pt idx="3">
                  <c:v>117.26618705035969</c:v>
                </c:pt>
                <c:pt idx="4">
                  <c:v>111.27098321342925</c:v>
                </c:pt>
                <c:pt idx="5">
                  <c:v>112.94964028776977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101.65016501650166</c:v>
                </c:pt>
                <c:pt idx="3">
                  <c:v>102.64026402640265</c:v>
                </c:pt>
                <c:pt idx="4">
                  <c:v>105.28052805280528</c:v>
                </c:pt>
                <c:pt idx="5">
                  <c:v>103.30033003300329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101.83150183150182</c:v>
                </c:pt>
                <c:pt idx="2">
                  <c:v>102.19780219780219</c:v>
                </c:pt>
                <c:pt idx="3">
                  <c:v>107.69230769230769</c:v>
                </c:pt>
                <c:pt idx="4">
                  <c:v>106.95970695970696</c:v>
                </c:pt>
                <c:pt idx="5">
                  <c:v>108.05860805860806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101.50943396226415</c:v>
                </c:pt>
                <c:pt idx="2">
                  <c:v>102.64150943396227</c:v>
                </c:pt>
                <c:pt idx="3">
                  <c:v>105.28301886792453</c:v>
                </c:pt>
                <c:pt idx="4">
                  <c:v>107.16981132075472</c:v>
                </c:pt>
                <c:pt idx="5">
                  <c:v>109.43396226415094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100.33783783783782</c:v>
                </c:pt>
                <c:pt idx="3">
                  <c:v>101.01351351351352</c:v>
                </c:pt>
                <c:pt idx="4">
                  <c:v>102.02702702702702</c:v>
                </c:pt>
                <c:pt idx="5">
                  <c:v>101.35135135135134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102.61194029850746</c:v>
                </c:pt>
                <c:pt idx="2">
                  <c:v>103.35820895522387</c:v>
                </c:pt>
                <c:pt idx="3">
                  <c:v>105.97014925373134</c:v>
                </c:pt>
                <c:pt idx="4">
                  <c:v>105.97014925373134</c:v>
                </c:pt>
                <c:pt idx="5">
                  <c:v>106.34328358208955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103.19148936170212</c:v>
                </c:pt>
                <c:pt idx="3">
                  <c:v>104.96453900709221</c:v>
                </c:pt>
                <c:pt idx="4">
                  <c:v>105.31914893617021</c:v>
                </c:pt>
                <c:pt idx="5">
                  <c:v>103.54609929078013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101.7667844522968</c:v>
                </c:pt>
                <c:pt idx="2">
                  <c:v>103.88692579505299</c:v>
                </c:pt>
                <c:pt idx="3">
                  <c:v>104.59363957597174</c:v>
                </c:pt>
                <c:pt idx="4">
                  <c:v>105.65371024734982</c:v>
                </c:pt>
                <c:pt idx="5">
                  <c:v>102.47349823321554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103.57142857142858</c:v>
                </c:pt>
                <c:pt idx="2">
                  <c:v>101.58730158730161</c:v>
                </c:pt>
                <c:pt idx="3">
                  <c:v>102.38095238095239</c:v>
                </c:pt>
                <c:pt idx="4">
                  <c:v>102.77777777777777</c:v>
                </c:pt>
                <c:pt idx="5">
                  <c:v>103.17460317460319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97.833935018050539</c:v>
                </c:pt>
                <c:pt idx="2">
                  <c:v>101.08303249097472</c:v>
                </c:pt>
                <c:pt idx="3">
                  <c:v>102.88808664259928</c:v>
                </c:pt>
                <c:pt idx="4">
                  <c:v>105.77617328519857</c:v>
                </c:pt>
                <c:pt idx="5">
                  <c:v>106.13718411552347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0.9710566514156368</c:v>
                  </c:pt>
                  <c:pt idx="2">
                    <c:v>1.3957805795961917</c:v>
                  </c:pt>
                  <c:pt idx="3">
                    <c:v>1.7279448790207321</c:v>
                  </c:pt>
                  <c:pt idx="4">
                    <c:v>1.8906140767060426</c:v>
                  </c:pt>
                  <c:pt idx="5">
                    <c:v>1.8468351799066542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0.9710566514156368</c:v>
                  </c:pt>
                  <c:pt idx="2">
                    <c:v>1.3957805795961917</c:v>
                  </c:pt>
                  <c:pt idx="3">
                    <c:v>1.7279448790207321</c:v>
                  </c:pt>
                  <c:pt idx="4">
                    <c:v>1.8906140767060426</c:v>
                  </c:pt>
                  <c:pt idx="5">
                    <c:v>1.8468351799066542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101.64803368064425</c:v>
                </c:pt>
                <c:pt idx="2">
                  <c:v>104.19123199491086</c:v>
                </c:pt>
                <c:pt idx="3">
                  <c:v>106.6455092776548</c:v>
                </c:pt>
                <c:pt idx="4">
                  <c:v>108.36422665224262</c:v>
                </c:pt>
                <c:pt idx="5">
                  <c:v>108.01633558189209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97.7</c:v>
                </c:pt>
                <c:pt idx="1">
                  <c:v>97.7</c:v>
                </c:pt>
                <c:pt idx="2">
                  <c:v>97.7</c:v>
                </c:pt>
                <c:pt idx="3">
                  <c:v>97.7</c:v>
                </c:pt>
                <c:pt idx="4">
                  <c:v>97.7</c:v>
                </c:pt>
                <c:pt idx="5">
                  <c:v>97.7</c:v>
                </c:pt>
                <c:pt idx="6">
                  <c:v>97.7</c:v>
                </c:pt>
                <c:pt idx="7">
                  <c:v>97.7</c:v>
                </c:pt>
                <c:pt idx="8">
                  <c:v>97.7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102.3</c:v>
                </c:pt>
                <c:pt idx="1">
                  <c:v>102.3</c:v>
                </c:pt>
                <c:pt idx="2">
                  <c:v>102.3</c:v>
                </c:pt>
                <c:pt idx="3">
                  <c:v>102.3</c:v>
                </c:pt>
                <c:pt idx="4">
                  <c:v>102.3</c:v>
                </c:pt>
                <c:pt idx="5">
                  <c:v>102.3</c:v>
                </c:pt>
                <c:pt idx="6">
                  <c:v>102.3</c:v>
                </c:pt>
                <c:pt idx="7">
                  <c:v>102.3</c:v>
                </c:pt>
                <c:pt idx="8">
                  <c:v>102.3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95.5</c:v>
                </c:pt>
                <c:pt idx="1">
                  <c:v>95.5</c:v>
                </c:pt>
                <c:pt idx="2">
                  <c:v>95.5</c:v>
                </c:pt>
                <c:pt idx="3">
                  <c:v>95.5</c:v>
                </c:pt>
                <c:pt idx="4">
                  <c:v>95.5</c:v>
                </c:pt>
                <c:pt idx="5">
                  <c:v>95.5</c:v>
                </c:pt>
                <c:pt idx="6">
                  <c:v>95.5</c:v>
                </c:pt>
                <c:pt idx="7">
                  <c:v>95.5</c:v>
                </c:pt>
                <c:pt idx="8">
                  <c:v>95.5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104.5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7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K17" sqref="K17"/>
    </sheetView>
  </sheetViews>
  <sheetFormatPr baseColWidth="10" defaultColWidth="11.42578125" defaultRowHeight="12.75" x14ac:dyDescent="0.2"/>
  <cols>
    <col min="1" max="2" width="11.42578125" style="65"/>
    <col min="3" max="3" width="31.42578125" style="65" bestFit="1" customWidth="1"/>
    <col min="4" max="16384" width="11.42578125" style="65"/>
  </cols>
  <sheetData>
    <row r="3" spans="3:9" ht="57" customHeight="1" x14ac:dyDescent="0.6">
      <c r="C3" s="107" t="s">
        <v>43</v>
      </c>
      <c r="D3" s="107"/>
      <c r="E3" s="107"/>
      <c r="F3" s="107"/>
      <c r="G3" s="107"/>
      <c r="H3" s="107"/>
      <c r="I3" s="107"/>
    </row>
    <row r="5" spans="3:9" ht="34.5" x14ac:dyDescent="0.45">
      <c r="C5" s="66" t="s">
        <v>44</v>
      </c>
      <c r="D5" s="66" t="s">
        <v>51</v>
      </c>
    </row>
    <row r="8" spans="3:9" ht="25.5" customHeight="1" x14ac:dyDescent="0.3">
      <c r="C8" s="67" t="s">
        <v>45</v>
      </c>
      <c r="D8" s="68" t="s">
        <v>81</v>
      </c>
      <c r="E8" s="69"/>
      <c r="F8" s="69"/>
      <c r="G8" s="69"/>
      <c r="H8" s="69"/>
      <c r="I8" s="70"/>
    </row>
    <row r="9" spans="3:9" ht="26.25" customHeight="1" x14ac:dyDescent="0.3">
      <c r="C9" s="67" t="s">
        <v>46</v>
      </c>
      <c r="D9" s="108">
        <v>44228</v>
      </c>
      <c r="E9" s="109"/>
      <c r="F9" s="109"/>
      <c r="G9" s="109"/>
      <c r="H9" s="109"/>
      <c r="I9" s="110"/>
    </row>
    <row r="10" spans="3:9" ht="20.25" x14ac:dyDescent="0.3">
      <c r="C10" s="67" t="s">
        <v>47</v>
      </c>
      <c r="D10" s="111" t="s">
        <v>82</v>
      </c>
      <c r="E10" s="112"/>
      <c r="F10" s="112"/>
      <c r="G10" s="112"/>
      <c r="H10" s="112"/>
      <c r="I10" s="113"/>
    </row>
    <row r="11" spans="3:9" x14ac:dyDescent="0.2">
      <c r="C11" s="71" t="s">
        <v>48</v>
      </c>
      <c r="D11" s="114"/>
      <c r="E11" s="115"/>
      <c r="F11" s="115"/>
      <c r="G11" s="115"/>
      <c r="H11" s="115"/>
      <c r="I11" s="116"/>
    </row>
    <row r="12" spans="3:9" ht="25.5" customHeight="1" x14ac:dyDescent="0.3">
      <c r="C12" s="67" t="s">
        <v>49</v>
      </c>
      <c r="D12" s="117" t="s">
        <v>79</v>
      </c>
      <c r="E12" s="109"/>
      <c r="F12" s="109"/>
      <c r="G12" s="109"/>
      <c r="H12" s="109"/>
      <c r="I12" s="110"/>
    </row>
    <row r="13" spans="3:9" ht="24.75" customHeight="1" x14ac:dyDescent="0.3">
      <c r="C13" s="67" t="s">
        <v>50</v>
      </c>
      <c r="D13" s="117" t="s">
        <v>83</v>
      </c>
      <c r="E13" s="109"/>
      <c r="F13" s="109"/>
      <c r="G13" s="109"/>
      <c r="H13" s="109"/>
      <c r="I13" s="110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A22" sqref="A22"/>
    </sheetView>
  </sheetViews>
  <sheetFormatPr baseColWidth="10" defaultColWidth="11.42578125" defaultRowHeight="12.75" x14ac:dyDescent="0.2"/>
  <cols>
    <col min="1" max="1" width="57.42578125" style="73" customWidth="1"/>
    <col min="2" max="2" width="20.28515625" style="73" customWidth="1"/>
    <col min="3" max="3" width="13" style="73" customWidth="1"/>
    <col min="4" max="4" width="13.28515625" style="73" customWidth="1"/>
    <col min="5" max="5" width="13.42578125" style="73" customWidth="1"/>
    <col min="6" max="6" width="13.5703125" style="73" customWidth="1"/>
    <col min="7" max="7" width="13.7109375" style="73" bestFit="1" customWidth="1"/>
    <col min="8" max="16384" width="11.42578125" style="73"/>
  </cols>
  <sheetData>
    <row r="1" spans="1:7" ht="20.25" x14ac:dyDescent="0.3">
      <c r="A1" s="72" t="s">
        <v>41</v>
      </c>
      <c r="B1" s="72"/>
      <c r="C1" s="72"/>
      <c r="D1" s="72"/>
      <c r="E1" s="72"/>
      <c r="F1" s="72"/>
      <c r="G1" s="72"/>
    </row>
    <row r="2" spans="1:7" ht="20.25" x14ac:dyDescent="0.3">
      <c r="A2" s="74" t="s">
        <v>113</v>
      </c>
      <c r="B2" s="72"/>
      <c r="C2" s="72"/>
      <c r="D2" s="72"/>
      <c r="E2" s="72"/>
      <c r="F2" s="72"/>
      <c r="G2" s="72"/>
    </row>
    <row r="3" spans="1:7" ht="20.25" x14ac:dyDescent="0.3">
      <c r="A3" s="72" t="s">
        <v>52</v>
      </c>
      <c r="B3" s="75"/>
      <c r="C3" s="72"/>
      <c r="D3" s="72"/>
      <c r="E3" s="72"/>
      <c r="F3" s="72"/>
      <c r="G3" s="72"/>
    </row>
    <row r="4" spans="1:7" ht="15" x14ac:dyDescent="0.2">
      <c r="A4" s="76" t="s">
        <v>39</v>
      </c>
      <c r="B4" s="76"/>
      <c r="C4" s="76"/>
      <c r="D4" s="76"/>
      <c r="E4" s="76"/>
      <c r="F4" s="76"/>
      <c r="G4" s="76"/>
    </row>
    <row r="5" spans="1:7" ht="15" x14ac:dyDescent="0.2">
      <c r="A5" s="77" t="s">
        <v>84</v>
      </c>
      <c r="B5" s="78"/>
      <c r="C5" s="78"/>
      <c r="D5" s="78"/>
      <c r="E5" s="78"/>
      <c r="F5" s="78"/>
      <c r="G5" s="78"/>
    </row>
    <row r="6" spans="1:7" ht="15" x14ac:dyDescent="0.2">
      <c r="A6" s="76"/>
      <c r="B6" s="78"/>
      <c r="C6" s="78"/>
      <c r="D6" s="76"/>
      <c r="E6" s="76"/>
      <c r="F6" s="76"/>
      <c r="G6" s="76"/>
    </row>
    <row r="7" spans="1:7" ht="15" x14ac:dyDescent="0.2">
      <c r="A7" s="76" t="s">
        <v>40</v>
      </c>
      <c r="B7" s="78"/>
      <c r="C7" s="78"/>
      <c r="D7" s="78"/>
      <c r="E7" s="78"/>
      <c r="F7" s="78"/>
      <c r="G7" s="78"/>
    </row>
    <row r="8" spans="1:7" ht="15" x14ac:dyDescent="0.2">
      <c r="A8" s="77" t="s">
        <v>85</v>
      </c>
      <c r="B8" s="78"/>
      <c r="C8" s="78"/>
      <c r="D8" s="78"/>
      <c r="E8" s="78"/>
      <c r="F8" s="78"/>
      <c r="G8" s="78"/>
    </row>
    <row r="9" spans="1:7" ht="15" x14ac:dyDescent="0.2">
      <c r="A9" s="76"/>
      <c r="B9" s="78"/>
      <c r="C9" s="78"/>
      <c r="D9" s="78"/>
      <c r="E9" s="76"/>
      <c r="F9" s="76"/>
      <c r="G9" s="76"/>
    </row>
    <row r="10" spans="1:7" ht="15" x14ac:dyDescent="0.2">
      <c r="A10" s="76" t="s">
        <v>42</v>
      </c>
      <c r="B10" s="78"/>
      <c r="C10" s="78"/>
      <c r="D10" s="78"/>
      <c r="E10" s="78"/>
      <c r="F10" s="78"/>
      <c r="G10" s="78"/>
    </row>
    <row r="11" spans="1:7" ht="15" x14ac:dyDescent="0.2">
      <c r="A11" s="77" t="s">
        <v>105</v>
      </c>
      <c r="B11" s="78"/>
      <c r="C11" s="78"/>
      <c r="D11" s="78"/>
      <c r="E11" s="78"/>
      <c r="F11" s="78"/>
      <c r="G11" s="78"/>
    </row>
    <row r="12" spans="1:7" ht="15" x14ac:dyDescent="0.2">
      <c r="A12" s="76"/>
      <c r="B12" s="76"/>
      <c r="C12" s="76"/>
      <c r="D12" s="76"/>
      <c r="E12" s="76"/>
      <c r="F12" s="76"/>
      <c r="G12" s="76"/>
    </row>
    <row r="13" spans="1:7" ht="15" x14ac:dyDescent="0.2">
      <c r="A13" s="76" t="s">
        <v>33</v>
      </c>
      <c r="B13" s="76"/>
      <c r="C13" s="76"/>
      <c r="D13" s="76"/>
      <c r="E13" s="76"/>
      <c r="F13" s="76"/>
      <c r="G13" s="76"/>
    </row>
    <row r="14" spans="1:7" ht="15" x14ac:dyDescent="0.2">
      <c r="A14" s="79" t="s">
        <v>108</v>
      </c>
      <c r="B14" s="80" t="s">
        <v>30</v>
      </c>
      <c r="C14" s="80"/>
      <c r="D14" s="80"/>
      <c r="E14" s="76"/>
      <c r="F14" s="76"/>
      <c r="G14" s="76"/>
    </row>
    <row r="15" spans="1:7" ht="15" x14ac:dyDescent="0.2">
      <c r="A15" s="79"/>
      <c r="B15" s="80" t="s">
        <v>32</v>
      </c>
      <c r="C15" s="81"/>
      <c r="D15" s="82"/>
      <c r="E15" s="76"/>
      <c r="F15" s="76"/>
      <c r="G15" s="78"/>
    </row>
    <row r="16" spans="1:7" ht="15" x14ac:dyDescent="0.2">
      <c r="A16" s="79"/>
      <c r="B16" s="83" t="s">
        <v>31</v>
      </c>
      <c r="C16" s="84"/>
      <c r="D16" s="85"/>
      <c r="E16" s="76"/>
      <c r="F16" s="76"/>
      <c r="G16" s="76"/>
    </row>
    <row r="17" spans="1:7" ht="15" x14ac:dyDescent="0.2">
      <c r="A17" s="76"/>
      <c r="B17" s="76"/>
      <c r="C17" s="76"/>
      <c r="D17" s="76"/>
      <c r="E17" s="76"/>
      <c r="F17" s="76"/>
      <c r="G17" s="76"/>
    </row>
    <row r="18" spans="1:7" ht="15" x14ac:dyDescent="0.2">
      <c r="A18" s="76" t="s">
        <v>35</v>
      </c>
      <c r="B18" s="76"/>
      <c r="C18" s="76"/>
      <c r="D18" s="76"/>
      <c r="E18" s="76"/>
      <c r="F18" s="76"/>
      <c r="G18" s="76"/>
    </row>
    <row r="19" spans="1:7" ht="15" x14ac:dyDescent="0.2">
      <c r="A19" s="79"/>
      <c r="B19" s="80" t="s">
        <v>34</v>
      </c>
      <c r="C19" s="76"/>
      <c r="D19" s="76"/>
      <c r="E19" s="76"/>
      <c r="F19" s="76"/>
      <c r="G19" s="76"/>
    </row>
    <row r="20" spans="1:7" ht="15" x14ac:dyDescent="0.2">
      <c r="A20" s="79"/>
      <c r="B20" s="80" t="s">
        <v>37</v>
      </c>
      <c r="C20" s="76"/>
      <c r="D20" s="76"/>
      <c r="E20" s="76"/>
      <c r="F20" s="76"/>
      <c r="G20" s="76"/>
    </row>
    <row r="21" spans="1:7" ht="15" x14ac:dyDescent="0.2">
      <c r="A21" s="79"/>
      <c r="B21" s="80" t="s">
        <v>36</v>
      </c>
      <c r="C21" s="76"/>
      <c r="D21" s="76"/>
      <c r="E21" s="76"/>
      <c r="F21" s="76"/>
      <c r="G21" s="76"/>
    </row>
    <row r="22" spans="1:7" ht="15" x14ac:dyDescent="0.2">
      <c r="A22" s="79" t="s">
        <v>109</v>
      </c>
      <c r="B22" s="80" t="s">
        <v>38</v>
      </c>
      <c r="C22" s="76"/>
      <c r="D22" s="76"/>
      <c r="E22" s="76"/>
      <c r="F22" s="76"/>
      <c r="G22" s="76"/>
    </row>
    <row r="23" spans="1:7" ht="15" x14ac:dyDescent="0.2">
      <c r="A23" s="76"/>
      <c r="B23" s="76"/>
      <c r="C23" s="76"/>
      <c r="D23" s="76"/>
      <c r="E23" s="76"/>
      <c r="F23" s="76"/>
      <c r="G23" s="76"/>
    </row>
    <row r="24" spans="1:7" ht="15" x14ac:dyDescent="0.2">
      <c r="A24" s="76" t="s">
        <v>53</v>
      </c>
      <c r="B24" s="76"/>
      <c r="C24" s="76"/>
      <c r="D24" s="76"/>
      <c r="E24" s="76"/>
      <c r="F24" s="76"/>
      <c r="G24" s="76"/>
    </row>
    <row r="25" spans="1:7" ht="15.75" x14ac:dyDescent="0.25">
      <c r="A25" s="86" t="s">
        <v>54</v>
      </c>
      <c r="B25" s="80" t="s">
        <v>55</v>
      </c>
      <c r="C25" s="80" t="s">
        <v>56</v>
      </c>
      <c r="D25" s="80" t="s">
        <v>57</v>
      </c>
      <c r="E25" s="80" t="s">
        <v>58</v>
      </c>
      <c r="F25" s="80" t="s">
        <v>59</v>
      </c>
      <c r="G25" s="80" t="s">
        <v>60</v>
      </c>
    </row>
    <row r="26" spans="1:7" ht="15" x14ac:dyDescent="0.2">
      <c r="A26" s="80" t="s">
        <v>61</v>
      </c>
      <c r="B26" s="119" t="s">
        <v>86</v>
      </c>
      <c r="C26" s="120"/>
      <c r="D26" s="120"/>
      <c r="E26" s="120"/>
      <c r="F26" s="120"/>
      <c r="G26" s="121"/>
    </row>
    <row r="27" spans="1:7" ht="15" x14ac:dyDescent="0.2">
      <c r="A27" s="80" t="s">
        <v>62</v>
      </c>
      <c r="B27" s="77" t="s">
        <v>87</v>
      </c>
      <c r="C27" s="77" t="s">
        <v>88</v>
      </c>
      <c r="D27" s="77" t="s">
        <v>89</v>
      </c>
      <c r="E27" s="77" t="s">
        <v>90</v>
      </c>
      <c r="F27" s="77" t="s">
        <v>91</v>
      </c>
      <c r="G27" s="77" t="s">
        <v>92</v>
      </c>
    </row>
    <row r="28" spans="1:7" ht="15" x14ac:dyDescent="0.2">
      <c r="A28" s="80" t="s">
        <v>63</v>
      </c>
      <c r="B28" s="122" t="s">
        <v>93</v>
      </c>
      <c r="C28" s="123"/>
      <c r="D28" s="123"/>
      <c r="E28" s="123"/>
      <c r="F28" s="123"/>
      <c r="G28" s="124"/>
    </row>
    <row r="29" spans="1:7" ht="15" x14ac:dyDescent="0.2">
      <c r="A29" s="80" t="s">
        <v>64</v>
      </c>
      <c r="B29" s="125"/>
      <c r="C29" s="126"/>
      <c r="D29" s="126"/>
      <c r="E29" s="126"/>
      <c r="F29" s="126"/>
      <c r="G29" s="127"/>
    </row>
    <row r="30" spans="1:7" ht="15.75" x14ac:dyDescent="0.25">
      <c r="A30" s="80" t="s">
        <v>65</v>
      </c>
      <c r="B30" s="119" t="s">
        <v>94</v>
      </c>
      <c r="C30" s="120"/>
      <c r="D30" s="120"/>
      <c r="E30" s="120"/>
      <c r="F30" s="120"/>
      <c r="G30" s="121"/>
    </row>
    <row r="31" spans="1:7" ht="15.75" thickBot="1" x14ac:dyDescent="0.25">
      <c r="A31" s="87" t="s">
        <v>66</v>
      </c>
      <c r="B31" s="128" t="s">
        <v>95</v>
      </c>
      <c r="C31" s="129"/>
      <c r="D31" s="129"/>
      <c r="E31" s="129"/>
      <c r="F31" s="129"/>
      <c r="G31" s="130"/>
    </row>
    <row r="32" spans="1:7" ht="15" x14ac:dyDescent="0.2">
      <c r="A32" s="88" t="s">
        <v>67</v>
      </c>
      <c r="B32" s="89"/>
      <c r="C32" s="89"/>
      <c r="D32" s="89"/>
      <c r="E32" s="89"/>
      <c r="F32" s="89"/>
      <c r="G32" s="90"/>
    </row>
    <row r="33" spans="1:7" ht="15" x14ac:dyDescent="0.2">
      <c r="A33" s="91" t="s">
        <v>68</v>
      </c>
      <c r="B33" s="119" t="s">
        <v>96</v>
      </c>
      <c r="C33" s="120"/>
      <c r="D33" s="120"/>
      <c r="E33" s="120"/>
      <c r="F33" s="120"/>
      <c r="G33" s="121"/>
    </row>
    <row r="34" spans="1:7" ht="15" x14ac:dyDescent="0.2">
      <c r="A34" s="91" t="s">
        <v>69</v>
      </c>
      <c r="B34" s="119" t="s">
        <v>94</v>
      </c>
      <c r="C34" s="120"/>
      <c r="D34" s="120"/>
      <c r="E34" s="120"/>
      <c r="F34" s="120"/>
      <c r="G34" s="121"/>
    </row>
    <row r="35" spans="1:7" ht="15.75" thickBot="1" x14ac:dyDescent="0.25">
      <c r="A35" s="92" t="s">
        <v>70</v>
      </c>
      <c r="B35" s="128" t="s">
        <v>97</v>
      </c>
      <c r="C35" s="129"/>
      <c r="D35" s="129"/>
      <c r="E35" s="129"/>
      <c r="F35" s="129"/>
      <c r="G35" s="130"/>
    </row>
    <row r="36" spans="1:7" ht="15" x14ac:dyDescent="0.2">
      <c r="A36" s="93" t="s">
        <v>71</v>
      </c>
      <c r="B36" s="93"/>
      <c r="C36" s="93"/>
      <c r="D36" s="93"/>
      <c r="E36" s="93"/>
      <c r="F36" s="93"/>
      <c r="G36" s="93"/>
    </row>
    <row r="37" spans="1:7" ht="18" x14ac:dyDescent="0.2">
      <c r="A37" s="80" t="s">
        <v>72</v>
      </c>
      <c r="B37" s="77"/>
      <c r="C37" s="77"/>
      <c r="D37" s="77"/>
      <c r="E37" s="77"/>
      <c r="F37" s="77"/>
      <c r="G37" s="77"/>
    </row>
    <row r="38" spans="1:7" ht="15" x14ac:dyDescent="0.2">
      <c r="A38" s="80" t="s">
        <v>29</v>
      </c>
      <c r="B38" s="77"/>
      <c r="C38" s="77"/>
      <c r="D38" s="77"/>
      <c r="E38" s="77"/>
      <c r="F38" s="77"/>
      <c r="G38" s="77"/>
    </row>
    <row r="39" spans="1:7" ht="15" x14ac:dyDescent="0.2">
      <c r="A39" s="80" t="s">
        <v>73</v>
      </c>
      <c r="B39" s="77"/>
      <c r="C39" s="77"/>
      <c r="D39" s="77"/>
      <c r="E39" s="77"/>
      <c r="F39" s="77"/>
      <c r="G39" s="77"/>
    </row>
    <row r="40" spans="1:7" ht="15" x14ac:dyDescent="0.2">
      <c r="A40" s="80" t="s">
        <v>74</v>
      </c>
      <c r="B40" s="105" t="s">
        <v>95</v>
      </c>
      <c r="C40" s="105" t="s">
        <v>95</v>
      </c>
      <c r="D40" s="105" t="s">
        <v>95</v>
      </c>
      <c r="E40" s="105" t="s">
        <v>95</v>
      </c>
      <c r="F40" s="105" t="s">
        <v>95</v>
      </c>
      <c r="G40" s="105" t="s">
        <v>95</v>
      </c>
    </row>
    <row r="41" spans="1:7" ht="15" x14ac:dyDescent="0.2">
      <c r="A41" s="80" t="s">
        <v>75</v>
      </c>
      <c r="B41" s="77"/>
      <c r="C41" s="77"/>
      <c r="D41" s="77"/>
      <c r="E41" s="77"/>
      <c r="F41" s="77"/>
      <c r="G41" s="77"/>
    </row>
    <row r="42" spans="1:7" ht="15" x14ac:dyDescent="0.2">
      <c r="A42" s="76"/>
      <c r="B42" s="76"/>
      <c r="C42" s="76"/>
      <c r="D42" s="76"/>
      <c r="E42" s="76"/>
      <c r="F42" s="76"/>
      <c r="G42" s="76"/>
    </row>
    <row r="43" spans="1:7" ht="15" x14ac:dyDescent="0.2">
      <c r="A43" s="118" t="s">
        <v>76</v>
      </c>
      <c r="B43" s="118"/>
      <c r="C43" s="118"/>
      <c r="D43" s="118"/>
      <c r="E43" s="118"/>
      <c r="F43" s="118"/>
      <c r="G43" s="118"/>
    </row>
  </sheetData>
  <mergeCells count="8">
    <mergeCell ref="A43:G43"/>
    <mergeCell ref="B26:G26"/>
    <mergeCell ref="B28:G29"/>
    <mergeCell ref="B30:G30"/>
    <mergeCell ref="B31:G31"/>
    <mergeCell ref="B33:G33"/>
    <mergeCell ref="B34:G34"/>
    <mergeCell ref="B35:G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Normal="100" workbookViewId="0">
      <selection activeCell="C51" sqref="C51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4"/>
    <col min="43" max="135" width="11.42578125" style="8"/>
  </cols>
  <sheetData>
    <row r="1" spans="1:18" ht="23.25" x14ac:dyDescent="0.35">
      <c r="A1" s="13" t="s">
        <v>13</v>
      </c>
      <c r="B1" s="14"/>
      <c r="C1" s="136" t="s">
        <v>79</v>
      </c>
      <c r="D1" s="137"/>
      <c r="E1" s="137"/>
      <c r="F1" s="137"/>
      <c r="G1" s="137"/>
      <c r="H1" s="137"/>
      <c r="I1" s="137"/>
      <c r="J1" s="137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2.2999999999999998</v>
      </c>
      <c r="C3" s="18" t="s">
        <v>80</v>
      </c>
      <c r="D3" s="17"/>
      <c r="E3" s="7">
        <v>4.5</v>
      </c>
      <c r="F3" s="18" t="s">
        <v>21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25</v>
      </c>
      <c r="J5" s="20" t="s">
        <v>26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8</v>
      </c>
      <c r="D6" s="3">
        <v>12</v>
      </c>
      <c r="E6" s="3">
        <v>24</v>
      </c>
      <c r="F6" s="3">
        <v>36</v>
      </c>
      <c r="G6" s="3">
        <v>48</v>
      </c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8"/>
      <c r="C7" s="139"/>
      <c r="D7" s="139"/>
      <c r="E7" s="139"/>
      <c r="F7" s="139"/>
      <c r="G7" s="139"/>
      <c r="H7" s="139"/>
      <c r="I7" s="140"/>
      <c r="J7" s="141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>
        <v>27.8</v>
      </c>
      <c r="C8">
        <v>28.4</v>
      </c>
      <c r="D8">
        <v>30.1</v>
      </c>
      <c r="E8">
        <v>29.5</v>
      </c>
      <c r="F8">
        <v>29.9</v>
      </c>
      <c r="G8">
        <v>30.3</v>
      </c>
      <c r="J8" s="60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>
        <v>24.2</v>
      </c>
      <c r="C9">
        <v>23.5</v>
      </c>
      <c r="D9">
        <v>24.5</v>
      </c>
      <c r="E9">
        <v>25.5</v>
      </c>
      <c r="F9">
        <v>27.7</v>
      </c>
      <c r="G9">
        <v>24.6</v>
      </c>
      <c r="J9" s="61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>
        <v>45.2</v>
      </c>
      <c r="E10">
        <v>47.4</v>
      </c>
      <c r="G10">
        <v>48.1</v>
      </c>
      <c r="J10" s="61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>
        <v>34.9</v>
      </c>
      <c r="C11">
        <v>35.299999999999997</v>
      </c>
      <c r="D11">
        <v>35.5</v>
      </c>
      <c r="E11">
        <v>36.700000000000003</v>
      </c>
      <c r="F11">
        <v>36.799999999999997</v>
      </c>
      <c r="G11">
        <v>38.6</v>
      </c>
      <c r="J11" s="61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>
        <v>40.6</v>
      </c>
      <c r="C12">
        <v>41</v>
      </c>
      <c r="D12">
        <v>44</v>
      </c>
      <c r="E12">
        <v>44.3</v>
      </c>
      <c r="F12">
        <v>46.7</v>
      </c>
      <c r="G12">
        <v>47.8</v>
      </c>
      <c r="J12" s="61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>
        <v>43.1</v>
      </c>
      <c r="C13">
        <v>46</v>
      </c>
      <c r="D13">
        <v>46.5</v>
      </c>
      <c r="E13">
        <v>49</v>
      </c>
      <c r="F13">
        <v>50.7</v>
      </c>
      <c r="G13">
        <v>50.6</v>
      </c>
      <c r="J13" s="61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>
        <v>27.1</v>
      </c>
      <c r="C14">
        <v>26.8</v>
      </c>
      <c r="D14">
        <v>27.3</v>
      </c>
      <c r="E14">
        <v>27.6</v>
      </c>
      <c r="F14">
        <v>28.1</v>
      </c>
      <c r="G14">
        <v>28.2</v>
      </c>
      <c r="J14" s="61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>
        <v>63.5</v>
      </c>
      <c r="C15">
        <v>65.5</v>
      </c>
      <c r="D15">
        <v>65.8</v>
      </c>
      <c r="E15">
        <v>68</v>
      </c>
      <c r="F15">
        <v>67.5</v>
      </c>
      <c r="G15">
        <v>68</v>
      </c>
      <c r="J15" s="61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>
        <v>39</v>
      </c>
      <c r="C16">
        <v>40</v>
      </c>
      <c r="D16">
        <v>40.700000000000003</v>
      </c>
      <c r="E16">
        <v>42.4</v>
      </c>
      <c r="F16">
        <v>44.4</v>
      </c>
      <c r="G16">
        <v>44.7</v>
      </c>
      <c r="J16" s="61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>
        <v>41.8</v>
      </c>
      <c r="D17">
        <v>48.3</v>
      </c>
      <c r="E17">
        <v>50.4</v>
      </c>
      <c r="F17">
        <v>50.3</v>
      </c>
      <c r="G17">
        <v>49.4</v>
      </c>
      <c r="J17" s="61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>
        <v>37</v>
      </c>
      <c r="C18">
        <v>38.1</v>
      </c>
      <c r="D18">
        <v>38.5</v>
      </c>
      <c r="E18">
        <v>39.299999999999997</v>
      </c>
      <c r="F18">
        <v>39.6</v>
      </c>
      <c r="G18">
        <v>39.9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>
        <v>40.799999999999997</v>
      </c>
      <c r="C19">
        <v>42.1</v>
      </c>
      <c r="D19">
        <v>42.4</v>
      </c>
      <c r="E19">
        <v>43.9</v>
      </c>
      <c r="F19">
        <v>43.3</v>
      </c>
      <c r="G19">
        <v>44.4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>
        <v>33.299999999999997</v>
      </c>
      <c r="D20">
        <v>33.799999999999997</v>
      </c>
      <c r="E20">
        <v>33.9</v>
      </c>
      <c r="G20">
        <v>34.700000000000003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>
        <v>41.7</v>
      </c>
      <c r="D21">
        <v>46.3</v>
      </c>
      <c r="E21">
        <v>48.9</v>
      </c>
      <c r="F21">
        <v>46.4</v>
      </c>
      <c r="G21">
        <v>47.1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>
        <v>30.3</v>
      </c>
      <c r="D22">
        <v>30.8</v>
      </c>
      <c r="E22">
        <v>31.1</v>
      </c>
      <c r="F22">
        <v>31.9</v>
      </c>
      <c r="G22">
        <v>31.3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>
        <v>27.3</v>
      </c>
      <c r="C23">
        <v>27.8</v>
      </c>
      <c r="D23">
        <v>27.9</v>
      </c>
      <c r="E23">
        <v>29.4</v>
      </c>
      <c r="F23">
        <v>29.2</v>
      </c>
      <c r="G23">
        <v>29.5</v>
      </c>
      <c r="J23" s="61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>
        <v>26.5</v>
      </c>
      <c r="C24">
        <v>26.9</v>
      </c>
      <c r="D24">
        <v>27.2</v>
      </c>
      <c r="E24">
        <v>27.9</v>
      </c>
      <c r="F24">
        <v>28.4</v>
      </c>
      <c r="G24">
        <v>29</v>
      </c>
      <c r="J24" s="61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>
        <v>29.6</v>
      </c>
      <c r="C25">
        <v>29.6</v>
      </c>
      <c r="D25">
        <v>29.7</v>
      </c>
      <c r="E25">
        <v>29.9</v>
      </c>
      <c r="F25">
        <v>30.2</v>
      </c>
      <c r="G25">
        <v>30</v>
      </c>
      <c r="J25" s="61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>
        <v>26.8</v>
      </c>
      <c r="C26">
        <v>27.5</v>
      </c>
      <c r="D26">
        <v>27.7</v>
      </c>
      <c r="E26">
        <v>28.4</v>
      </c>
      <c r="F26">
        <v>28.4</v>
      </c>
      <c r="G26">
        <v>28.5</v>
      </c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.25" x14ac:dyDescent="0.2">
      <c r="A27" s="30">
        <v>20</v>
      </c>
      <c r="B27" s="42">
        <v>28.2</v>
      </c>
      <c r="C27" s="43"/>
      <c r="D27" s="43">
        <v>29.1</v>
      </c>
      <c r="E27" s="43">
        <v>29.6</v>
      </c>
      <c r="F27" s="43">
        <v>29.7</v>
      </c>
      <c r="G27" s="44">
        <v>29.2</v>
      </c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>
        <v>28.3</v>
      </c>
      <c r="C28" s="43">
        <v>28.8</v>
      </c>
      <c r="D28" s="43">
        <v>29.4</v>
      </c>
      <c r="E28" s="43">
        <v>29.6</v>
      </c>
      <c r="F28" s="43">
        <v>29.9</v>
      </c>
      <c r="G28" s="44">
        <v>29</v>
      </c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>
        <v>25.2</v>
      </c>
      <c r="C29" s="43">
        <v>26.1</v>
      </c>
      <c r="D29" s="43">
        <v>25.6</v>
      </c>
      <c r="E29" s="43">
        <v>25.8</v>
      </c>
      <c r="F29" s="43">
        <v>25.9</v>
      </c>
      <c r="G29" s="44">
        <v>26</v>
      </c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>
        <v>27.7</v>
      </c>
      <c r="C30" s="43">
        <v>27.1</v>
      </c>
      <c r="D30" s="43">
        <v>28</v>
      </c>
      <c r="E30" s="43">
        <v>28.5</v>
      </c>
      <c r="F30" s="43">
        <v>29.3</v>
      </c>
      <c r="G30" s="44">
        <v>29.4</v>
      </c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1" t="s">
        <v>28</v>
      </c>
      <c r="L40" s="132"/>
      <c r="M40" s="132"/>
      <c r="N40" s="132"/>
      <c r="O40" s="132"/>
      <c r="P40" s="132"/>
      <c r="Q40" s="132"/>
      <c r="R40" s="132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42" t="s">
        <v>24</v>
      </c>
      <c r="C61" s="143"/>
      <c r="D61" s="143"/>
      <c r="E61" s="143"/>
      <c r="F61" s="143"/>
      <c r="G61" s="143"/>
      <c r="H61" s="143"/>
      <c r="I61" s="143"/>
      <c r="J61" s="143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25</v>
      </c>
      <c r="J63" s="20" t="s">
        <v>26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102.15827338129495</v>
      </c>
      <c r="D64" s="25">
        <f t="shared" ref="D64:D73" si="2">IF((B8&lt;&gt;0)*ISNUMBER(D8),100*(D8/B8),"")</f>
        <v>108.27338129496403</v>
      </c>
      <c r="E64" s="25">
        <f t="shared" ref="E64:E73" si="3">IF((B8&lt;&gt;0)*ISNUMBER(E8),100*(E8/B8),"")</f>
        <v>106.11510791366908</v>
      </c>
      <c r="F64" s="25">
        <f t="shared" ref="F64:F73" si="4">IF((B8&lt;&gt;0)*ISNUMBER(F8),100*(F8/B8),"")</f>
        <v>107.55395683453237</v>
      </c>
      <c r="G64" s="25">
        <f t="shared" ref="G64:G73" si="5">IF((B8&lt;&gt;0)*ISNUMBER(G8),100*(G8/B8),"")</f>
        <v>108.99280575539569</v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97.107438016528931</v>
      </c>
      <c r="D65" s="25">
        <f t="shared" si="2"/>
        <v>101.2396694214876</v>
      </c>
      <c r="E65" s="25">
        <f t="shared" si="3"/>
        <v>105.37190082644628</v>
      </c>
      <c r="F65" s="25">
        <f t="shared" si="4"/>
        <v>114.46280991735537</v>
      </c>
      <c r="G65" s="25">
        <f t="shared" si="5"/>
        <v>101.65289256198349</v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 t="str">
        <f t="shared" si="1"/>
        <v/>
      </c>
      <c r="D66" s="25" t="str">
        <f t="shared" si="2"/>
        <v/>
      </c>
      <c r="E66" s="25">
        <f t="shared" si="3"/>
        <v>104.86725663716814</v>
      </c>
      <c r="F66" s="25" t="str">
        <f t="shared" si="4"/>
        <v/>
      </c>
      <c r="G66" s="25">
        <f t="shared" si="5"/>
        <v>106.41592920353982</v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101.14613180515759</v>
      </c>
      <c r="D67" s="25">
        <f t="shared" si="2"/>
        <v>101.71919770773638</v>
      </c>
      <c r="E67" s="25">
        <f t="shared" si="3"/>
        <v>105.15759312320918</v>
      </c>
      <c r="F67" s="25">
        <f t="shared" si="4"/>
        <v>105.44412607449856</v>
      </c>
      <c r="G67" s="25">
        <f t="shared" si="5"/>
        <v>110.60171919770774</v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100.98522167487684</v>
      </c>
      <c r="D68" s="25">
        <f t="shared" si="2"/>
        <v>108.37438423645321</v>
      </c>
      <c r="E68" s="25">
        <f t="shared" si="3"/>
        <v>109.11330049261083</v>
      </c>
      <c r="F68" s="25">
        <f t="shared" si="4"/>
        <v>115.02463054187193</v>
      </c>
      <c r="G68" s="25">
        <f t="shared" si="5"/>
        <v>117.73399014778323</v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106.72853828306263</v>
      </c>
      <c r="D69" s="25">
        <f t="shared" si="2"/>
        <v>107.88863109048722</v>
      </c>
      <c r="E69" s="25">
        <f t="shared" si="3"/>
        <v>113.6890951276102</v>
      </c>
      <c r="F69" s="25">
        <f t="shared" si="4"/>
        <v>117.63341067285383</v>
      </c>
      <c r="G69" s="25">
        <f t="shared" si="5"/>
        <v>117.40139211136891</v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98.892988929889299</v>
      </c>
      <c r="D70" s="25">
        <f t="shared" si="2"/>
        <v>100.7380073800738</v>
      </c>
      <c r="E70" s="25">
        <f t="shared" si="3"/>
        <v>101.8450184501845</v>
      </c>
      <c r="F70" s="25">
        <f t="shared" si="4"/>
        <v>103.69003690036899</v>
      </c>
      <c r="G70" s="25">
        <f t="shared" si="5"/>
        <v>104.0590405904059</v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103.14960629921259</v>
      </c>
      <c r="D71" s="25">
        <f t="shared" si="2"/>
        <v>103.62204724409447</v>
      </c>
      <c r="E71" s="25">
        <f t="shared" si="3"/>
        <v>107.08661417322836</v>
      </c>
      <c r="F71" s="25">
        <f t="shared" si="4"/>
        <v>106.29921259842521</v>
      </c>
      <c r="G71" s="25">
        <f t="shared" si="5"/>
        <v>107.08661417322836</v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102.56410256410255</v>
      </c>
      <c r="D72" s="25">
        <f t="shared" si="2"/>
        <v>104.35897435897436</v>
      </c>
      <c r="E72" s="25">
        <f t="shared" si="3"/>
        <v>108.71794871794872</v>
      </c>
      <c r="F72" s="25">
        <f t="shared" si="4"/>
        <v>113.84615384615384</v>
      </c>
      <c r="G72" s="25">
        <f t="shared" si="5"/>
        <v>114.61538461538463</v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 t="str">
        <f t="shared" si="1"/>
        <v/>
      </c>
      <c r="D73" s="25">
        <f t="shared" si="2"/>
        <v>115.55023923444976</v>
      </c>
      <c r="E73" s="25">
        <f t="shared" si="3"/>
        <v>120.57416267942584</v>
      </c>
      <c r="F73" s="25">
        <f t="shared" si="4"/>
        <v>120.33492822966507</v>
      </c>
      <c r="G73" s="25">
        <f t="shared" si="5"/>
        <v>118.18181818181819</v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102.97297297297298</v>
      </c>
      <c r="D74" s="25">
        <f t="shared" ref="D74:D103" si="11">IF((B18&lt;&gt;0)*ISNUMBER(D18),100*(D18/B18),"")</f>
        <v>104.05405405405406</v>
      </c>
      <c r="E74" s="25">
        <f t="shared" ref="E74:E103" si="12">IF((B18&lt;&gt;0)*ISNUMBER(E18),100*(E18/B18),"")</f>
        <v>106.21621621621622</v>
      </c>
      <c r="F74" s="25">
        <f t="shared" ref="F74:F103" si="13">IF((B18&lt;&gt;0)*ISNUMBER(F18),100*(F18/B18),"")</f>
        <v>107.02702702702702</v>
      </c>
      <c r="G74" s="25">
        <f t="shared" ref="G74:G103" si="14">IF((B18&lt;&gt;0)*ISNUMBER(G18),100*(G18/B18),"")</f>
        <v>107.83783783783782</v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103.18627450980394</v>
      </c>
      <c r="D75" s="25">
        <f t="shared" si="11"/>
        <v>103.92156862745099</v>
      </c>
      <c r="E75" s="25">
        <f t="shared" si="12"/>
        <v>107.59803921568627</v>
      </c>
      <c r="F75" s="25">
        <f t="shared" si="13"/>
        <v>106.12745098039215</v>
      </c>
      <c r="G75" s="25">
        <f t="shared" si="14"/>
        <v>108.82352941176472</v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 t="str">
        <f t="shared" si="10"/>
        <v/>
      </c>
      <c r="D76" s="25">
        <f t="shared" si="11"/>
        <v>101.50150150150151</v>
      </c>
      <c r="E76" s="25">
        <f t="shared" si="12"/>
        <v>101.8018018018018</v>
      </c>
      <c r="F76" s="25" t="str">
        <f t="shared" si="13"/>
        <v/>
      </c>
      <c r="G76" s="25">
        <f t="shared" si="14"/>
        <v>104.20420420420422</v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 t="str">
        <f t="shared" si="10"/>
        <v/>
      </c>
      <c r="D77" s="25">
        <f t="shared" si="11"/>
        <v>111.03117505995202</v>
      </c>
      <c r="E77" s="25">
        <f t="shared" si="12"/>
        <v>117.26618705035969</v>
      </c>
      <c r="F77" s="25">
        <f t="shared" si="13"/>
        <v>111.27098321342925</v>
      </c>
      <c r="G77" s="25">
        <f t="shared" si="14"/>
        <v>112.94964028776977</v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 t="str">
        <f t="shared" si="10"/>
        <v/>
      </c>
      <c r="D78" s="25">
        <f t="shared" si="11"/>
        <v>101.65016501650166</v>
      </c>
      <c r="E78" s="25">
        <f t="shared" si="12"/>
        <v>102.64026402640265</v>
      </c>
      <c r="F78" s="25">
        <f t="shared" si="13"/>
        <v>105.28052805280528</v>
      </c>
      <c r="G78" s="25">
        <f t="shared" si="14"/>
        <v>103.30033003300329</v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101.83150183150182</v>
      </c>
      <c r="D79" s="25">
        <f t="shared" si="11"/>
        <v>102.19780219780219</v>
      </c>
      <c r="E79" s="25">
        <f t="shared" si="12"/>
        <v>107.69230769230769</v>
      </c>
      <c r="F79" s="25">
        <f t="shared" si="13"/>
        <v>106.95970695970696</v>
      </c>
      <c r="G79" s="25">
        <f t="shared" si="14"/>
        <v>108.05860805860806</v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101.50943396226415</v>
      </c>
      <c r="D80" s="25">
        <f t="shared" si="11"/>
        <v>102.64150943396227</v>
      </c>
      <c r="E80" s="25">
        <f t="shared" si="12"/>
        <v>105.28301886792453</v>
      </c>
      <c r="F80" s="25">
        <f t="shared" si="13"/>
        <v>107.16981132075472</v>
      </c>
      <c r="G80" s="25">
        <f t="shared" si="14"/>
        <v>109.43396226415094</v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100</v>
      </c>
      <c r="D81" s="25">
        <f t="shared" si="11"/>
        <v>100.33783783783782</v>
      </c>
      <c r="E81" s="25">
        <f t="shared" si="12"/>
        <v>101.01351351351352</v>
      </c>
      <c r="F81" s="25">
        <f t="shared" si="13"/>
        <v>102.02702702702702</v>
      </c>
      <c r="G81" s="25">
        <f t="shared" si="14"/>
        <v>101.35135135135134</v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102.61194029850746</v>
      </c>
      <c r="D82" s="25">
        <f t="shared" si="11"/>
        <v>103.35820895522387</v>
      </c>
      <c r="E82" s="25">
        <f t="shared" si="12"/>
        <v>105.97014925373134</v>
      </c>
      <c r="F82" s="25">
        <f t="shared" si="13"/>
        <v>105.97014925373134</v>
      </c>
      <c r="G82" s="25">
        <f t="shared" si="14"/>
        <v>106.34328358208955</v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 t="str">
        <f t="shared" si="10"/>
        <v/>
      </c>
      <c r="D83" s="25">
        <f t="shared" si="11"/>
        <v>103.19148936170212</v>
      </c>
      <c r="E83" s="25">
        <f t="shared" si="12"/>
        <v>104.96453900709221</v>
      </c>
      <c r="F83" s="25">
        <f t="shared" si="13"/>
        <v>105.31914893617021</v>
      </c>
      <c r="G83" s="25">
        <f t="shared" si="14"/>
        <v>103.54609929078013</v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101.7667844522968</v>
      </c>
      <c r="D84" s="25">
        <f t="shared" si="11"/>
        <v>103.88692579505299</v>
      </c>
      <c r="E84" s="25">
        <f t="shared" si="12"/>
        <v>104.59363957597174</v>
      </c>
      <c r="F84" s="25">
        <f t="shared" si="13"/>
        <v>105.65371024734982</v>
      </c>
      <c r="G84" s="25">
        <f t="shared" si="14"/>
        <v>102.47349823321554</v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103.57142857142858</v>
      </c>
      <c r="D85" s="25">
        <f t="shared" si="11"/>
        <v>101.58730158730161</v>
      </c>
      <c r="E85" s="25">
        <f t="shared" si="12"/>
        <v>102.38095238095239</v>
      </c>
      <c r="F85" s="25">
        <f t="shared" si="13"/>
        <v>102.77777777777777</v>
      </c>
      <c r="G85" s="25">
        <f t="shared" si="14"/>
        <v>103.17460317460319</v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97.833935018050539</v>
      </c>
      <c r="D86" s="25">
        <f t="shared" si="11"/>
        <v>101.08303249097472</v>
      </c>
      <c r="E86" s="25">
        <f t="shared" si="12"/>
        <v>102.88808664259928</v>
      </c>
      <c r="F86" s="25">
        <f t="shared" si="13"/>
        <v>105.77617328519857</v>
      </c>
      <c r="G86" s="25">
        <f t="shared" si="14"/>
        <v>106.13718411552347</v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33" t="s">
        <v>27</v>
      </c>
      <c r="L102" s="134"/>
      <c r="M102" s="134"/>
      <c r="N102" s="134"/>
      <c r="O102" s="134"/>
      <c r="P102" s="134"/>
      <c r="Q102" s="134"/>
      <c r="R102" s="134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5"/>
      <c r="L103" s="134"/>
      <c r="M103" s="134"/>
      <c r="N103" s="134"/>
      <c r="O103" s="134"/>
      <c r="P103" s="134"/>
      <c r="Q103" s="134"/>
      <c r="R103" s="134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5"/>
      <c r="L104" s="134"/>
      <c r="M104" s="134"/>
      <c r="N104" s="134"/>
      <c r="O104" s="134"/>
      <c r="P104" s="134"/>
      <c r="Q104" s="134"/>
      <c r="R104" s="134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5"/>
      <c r="L105" s="134"/>
      <c r="M105" s="134"/>
      <c r="N105" s="134"/>
      <c r="O105" s="134"/>
      <c r="P105" s="134"/>
      <c r="Q105" s="134"/>
      <c r="R105" s="134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5"/>
      <c r="L106" s="134"/>
      <c r="M106" s="134"/>
      <c r="N106" s="134"/>
      <c r="O106" s="134"/>
      <c r="P106" s="134"/>
      <c r="Q106" s="134"/>
      <c r="R106" s="134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101.64803368064425</v>
      </c>
      <c r="D114" s="26">
        <f t="shared" si="27"/>
        <v>104.19123199491086</v>
      </c>
      <c r="E114" s="26">
        <f t="shared" si="27"/>
        <v>106.6455092776548</v>
      </c>
      <c r="F114" s="26">
        <f t="shared" si="27"/>
        <v>108.36422665224262</v>
      </c>
      <c r="G114" s="26">
        <f t="shared" si="27"/>
        <v>108.01633558189209</v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23</v>
      </c>
      <c r="C115" s="26">
        <f t="shared" ref="C115:J115" si="28">COUNT(C64:C113)</f>
        <v>17</v>
      </c>
      <c r="D115" s="26">
        <f t="shared" si="28"/>
        <v>22</v>
      </c>
      <c r="E115" s="26">
        <f t="shared" si="28"/>
        <v>23</v>
      </c>
      <c r="F115" s="26">
        <f t="shared" si="28"/>
        <v>21</v>
      </c>
      <c r="G115" s="26">
        <f t="shared" si="28"/>
        <v>23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2.2932622583337245</v>
      </c>
      <c r="D116" s="26">
        <f t="shared" si="29"/>
        <v>3.8046306726561538</v>
      </c>
      <c r="E116" s="26">
        <f t="shared" si="29"/>
        <v>4.8259963722301205</v>
      </c>
      <c r="F116" s="26">
        <f t="shared" si="29"/>
        <v>5.0233608602540905</v>
      </c>
      <c r="G116" s="26">
        <f t="shared" si="29"/>
        <v>5.1580464090889198</v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0.55619779519720236</v>
      </c>
      <c r="D117" s="26">
        <f t="shared" si="30"/>
        <v>0.81114998487881995</v>
      </c>
      <c r="E117" s="26">
        <f t="shared" si="30"/>
        <v>1.0062898057971321</v>
      </c>
      <c r="F117" s="26">
        <f t="shared" si="30"/>
        <v>1.0961872088187075</v>
      </c>
      <c r="G117" s="26">
        <f t="shared" si="30"/>
        <v>1.0755270246703748</v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1.7171443743802424</v>
      </c>
      <c r="C118" s="26">
        <f t="shared" si="31"/>
        <v>1.7458836762762506</v>
      </c>
      <c r="D118" s="26">
        <f t="shared" si="31"/>
        <v>1.7207429028118781</v>
      </c>
      <c r="E118" s="26">
        <f t="shared" si="31"/>
        <v>1.7171443743802424</v>
      </c>
      <c r="F118" s="26">
        <f t="shared" si="31"/>
        <v>1.7247182429207868</v>
      </c>
      <c r="G118" s="26">
        <f t="shared" si="31"/>
        <v>1.7171443743802424</v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0.9710566514156368</v>
      </c>
      <c r="D119" s="26">
        <f t="shared" si="32"/>
        <v>1.3957805795961917</v>
      </c>
      <c r="E119" s="26">
        <f t="shared" si="32"/>
        <v>1.7279448790207321</v>
      </c>
      <c r="F119" s="26">
        <f t="shared" si="32"/>
        <v>1.8906140767060426</v>
      </c>
      <c r="G119" s="26">
        <f t="shared" si="32"/>
        <v>1.8468351799066542</v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97.107438016528931</v>
      </c>
      <c r="D120" s="26">
        <f t="shared" si="33"/>
        <v>100.33783783783782</v>
      </c>
      <c r="E120" s="26">
        <f t="shared" si="33"/>
        <v>101.01351351351352</v>
      </c>
      <c r="F120" s="26">
        <f t="shared" si="33"/>
        <v>102.02702702702702</v>
      </c>
      <c r="G120" s="26">
        <f t="shared" si="33"/>
        <v>101.35135135135134</v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106.72853828306263</v>
      </c>
      <c r="D121" s="26">
        <f t="shared" si="34"/>
        <v>115.55023923444976</v>
      </c>
      <c r="E121" s="26">
        <f t="shared" si="34"/>
        <v>120.57416267942584</v>
      </c>
      <c r="F121" s="26">
        <f t="shared" si="34"/>
        <v>120.33492822966507</v>
      </c>
      <c r="G121" s="26">
        <f t="shared" si="34"/>
        <v>118.18181818181819</v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97.7</v>
      </c>
      <c r="C122" s="38">
        <f>100-B3</f>
        <v>97.7</v>
      </c>
      <c r="D122" s="38">
        <f>100-B3</f>
        <v>97.7</v>
      </c>
      <c r="E122" s="38">
        <f>100-B3</f>
        <v>97.7</v>
      </c>
      <c r="F122" s="38">
        <f>100-B3</f>
        <v>97.7</v>
      </c>
      <c r="G122" s="38">
        <f>100-B3</f>
        <v>97.7</v>
      </c>
      <c r="H122" s="38">
        <f>100-B3</f>
        <v>97.7</v>
      </c>
      <c r="I122" s="38">
        <f>100-B3</f>
        <v>97.7</v>
      </c>
      <c r="J122" s="38">
        <f>100-B3</f>
        <v>97.7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102.3</v>
      </c>
      <c r="C123" s="24">
        <f>100+B3</f>
        <v>102.3</v>
      </c>
      <c r="D123" s="24">
        <f>100+B3</f>
        <v>102.3</v>
      </c>
      <c r="E123" s="24">
        <f>100+B3</f>
        <v>102.3</v>
      </c>
      <c r="F123" s="24">
        <f>100+B3</f>
        <v>102.3</v>
      </c>
      <c r="G123" s="24">
        <f>100+B3</f>
        <v>102.3</v>
      </c>
      <c r="H123" s="24">
        <f>100+B3</f>
        <v>102.3</v>
      </c>
      <c r="I123" s="24">
        <f>100+B3</f>
        <v>102.3</v>
      </c>
      <c r="J123" s="24">
        <f>100+B3</f>
        <v>102.3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22</v>
      </c>
      <c r="B124" s="24">
        <f>100-E3</f>
        <v>95.5</v>
      </c>
      <c r="C124" s="24">
        <f>100-E3</f>
        <v>95.5</v>
      </c>
      <c r="D124" s="24">
        <f>100-E3</f>
        <v>95.5</v>
      </c>
      <c r="E124" s="24">
        <f>100-E3</f>
        <v>95.5</v>
      </c>
      <c r="F124" s="24">
        <f>100-E3</f>
        <v>95.5</v>
      </c>
      <c r="G124" s="24">
        <f>100-E3</f>
        <v>95.5</v>
      </c>
      <c r="H124" s="24">
        <f>100-E3</f>
        <v>95.5</v>
      </c>
      <c r="I124" s="24">
        <f>100-E3</f>
        <v>95.5</v>
      </c>
      <c r="J124" s="39">
        <f>100-E3</f>
        <v>95.5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23</v>
      </c>
      <c r="B125" s="41">
        <f>100+E3</f>
        <v>104.5</v>
      </c>
      <c r="C125" s="41">
        <f>100+E3</f>
        <v>104.5</v>
      </c>
      <c r="D125" s="41">
        <f>100+E3</f>
        <v>104.5</v>
      </c>
      <c r="E125" s="41">
        <f>100+E3</f>
        <v>104.5</v>
      </c>
      <c r="F125" s="41">
        <f>100+E3</f>
        <v>104.5</v>
      </c>
      <c r="G125" s="41">
        <f>100+E3</f>
        <v>104.5</v>
      </c>
      <c r="H125" s="41">
        <f>100+E3</f>
        <v>104.5</v>
      </c>
      <c r="I125" s="41">
        <f>100+E3</f>
        <v>104.5</v>
      </c>
      <c r="J125" s="37">
        <f>100+E3</f>
        <v>104.5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zoomScale="120" zoomScaleNormal="120" workbookViewId="0">
      <selection activeCell="B23" sqref="B23"/>
    </sheetView>
  </sheetViews>
  <sheetFormatPr baseColWidth="10" defaultColWidth="11.42578125" defaultRowHeight="12.75" x14ac:dyDescent="0.2"/>
  <cols>
    <col min="1" max="16384" width="11.42578125" style="65"/>
  </cols>
  <sheetData>
    <row r="2" spans="2:13" ht="13.5" thickBot="1" x14ac:dyDescent="0.25"/>
    <row r="3" spans="2:13" ht="34.5" x14ac:dyDescent="0.45">
      <c r="B3" s="94" t="s">
        <v>77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2:13" x14ac:dyDescent="0.2">
      <c r="B4" s="97" t="s">
        <v>106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2:13" x14ac:dyDescent="0.2">
      <c r="B5" s="106" t="s">
        <v>107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2:13" x14ac:dyDescent="0.2">
      <c r="B6" s="106" t="s">
        <v>98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13" x14ac:dyDescent="0.2">
      <c r="B7" s="106" t="s">
        <v>110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13" x14ac:dyDescent="0.2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</row>
    <row r="9" spans="2:13" x14ac:dyDescent="0.2">
      <c r="B9" s="97" t="s">
        <v>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</row>
    <row r="10" spans="2:13" x14ac:dyDescent="0.2">
      <c r="B10" s="106" t="s">
        <v>100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</row>
    <row r="11" spans="2:13" x14ac:dyDescent="0.2">
      <c r="B11" s="97" t="s">
        <v>101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</row>
    <row r="12" spans="2:13" x14ac:dyDescent="0.2">
      <c r="B12" s="97" t="s">
        <v>103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</row>
    <row r="13" spans="2:13" ht="13.5" thickBot="1" x14ac:dyDescent="0.25">
      <c r="B13" s="100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2:13" ht="45" thickBot="1" x14ac:dyDescent="0.6">
      <c r="B14" s="103"/>
    </row>
    <row r="15" spans="2:13" ht="44.25" x14ac:dyDescent="0.55000000000000004">
      <c r="B15" s="104" t="s">
        <v>78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</row>
    <row r="16" spans="2:13" x14ac:dyDescent="0.2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2:13" x14ac:dyDescent="0.2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2:13" x14ac:dyDescent="0.2">
      <c r="B18" s="97" t="s">
        <v>104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2:13" x14ac:dyDescent="0.2">
      <c r="B19" s="97" t="s">
        <v>111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</row>
    <row r="20" spans="2:13" x14ac:dyDescent="0.2"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</row>
    <row r="21" spans="2:13" x14ac:dyDescent="0.2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</row>
    <row r="22" spans="2:13" x14ac:dyDescent="0.2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</row>
    <row r="23" spans="2:13" ht="13.5" thickBot="1" x14ac:dyDescent="0.25">
      <c r="B23" s="100" t="s">
        <v>112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2021-09-14T05:08:56Z</dcterms:modified>
</cp:coreProperties>
</file>