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E5587EEC-0902-4A8E-9F77-687CE8644EBF}" xr6:coauthVersionLast="47" xr6:coauthVersionMax="47" xr10:uidLastSave="{00000000-0000-0000-0000-000000000000}"/>
  <bookViews>
    <workbookView xWindow="28680" yWindow="-120" windowWidth="29040" windowHeight="15720" activeTab="4" xr2:uid="{00000000-000D-0000-FFFF-FFFF00000000}"/>
  </bookViews>
  <sheets>
    <sheet name="Forside" sheetId="4" r:id="rId1"/>
    <sheet name=" Beskrivelse av forsøket" sheetId="5" r:id="rId2"/>
    <sheet name="hiddenSheet" sheetId="7" state="hidden" r:id="rId3"/>
    <sheet name="Data" sheetId="1" r:id="rId4"/>
    <sheet name="Konklusjon" sheetId="6" r:id="rId5"/>
    <sheet name="Ark2" sheetId="2" state="hidden" r:id="rId6"/>
  </sheets>
  <definedNames>
    <definedName name="beskyttet" localSheetId="2">hiddenSheet!$A$13</definedName>
    <definedName name="docver" localSheetId="2">hiddenSheet!$A$14</definedName>
    <definedName name="ek_dbfields" localSheetId="2">hiddenSheet!$A$5</definedName>
    <definedName name="ek_doktittel" localSheetId="2">hiddenSheet!$B$5</definedName>
    <definedName name="ek_dokumentid" localSheetId="2">hiddenSheet!$B$1</definedName>
    <definedName name="ek_endrfields" localSheetId="2">hiddenSheet!$A$6</definedName>
    <definedName name="ek_format" localSheetId="2">hiddenSheet!$A$1</definedName>
    <definedName name="ek_type" localSheetId="2">hiddenSheet!$A$3</definedName>
    <definedName name="ek_utgave" localSheetId="2">hiddenSheet!$B$3</definedName>
    <definedName name="ekr_doktittel" localSheetId="2">hiddenSheet!$B$2</definedName>
    <definedName name="ekr_utgitt" localSheetId="2">hiddenSheet!$B$6</definedName>
    <definedName name="ekr_verifisert" localSheetId="2">hiddenSheet!$B$4</definedName>
    <definedName name="khb" localSheetId="2">hiddenSheet!$A$4</definedName>
    <definedName name="lagre" localSheetId="2">hiddenSheet!$A$2</definedName>
    <definedName name="nyidxd" localSheetId="2">hiddenSheet!$A$10</definedName>
    <definedName name="nyidxr" localSheetId="2">hiddenSheet!$A$11</definedName>
    <definedName name="skitten" localSheetId="2">hiddenSheet!$A$12</definedName>
    <definedName name="tidek_eksref" localSheetId="2">hiddenSheet!$A$9</definedName>
    <definedName name="tidek_referanse" localSheetId="2">hiddenSheet!$A$7</definedName>
    <definedName name="tidek_vedlegg" localSheetId="2">hiddenSheet!$A$8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B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I115" i="1" s="1"/>
  <c r="H64" i="1"/>
  <c r="H115" i="1" s="1"/>
  <c r="G64" i="1"/>
  <c r="G115" i="1" s="1"/>
  <c r="F64" i="1"/>
  <c r="E64" i="1"/>
  <c r="E115" i="1" s="1"/>
  <c r="D64" i="1"/>
  <c r="D115" i="1" s="1"/>
  <c r="C64" i="1"/>
  <c r="C115" i="1" s="1"/>
  <c r="B64" i="1"/>
  <c r="B115" i="1" l="1"/>
  <c r="F115" i="1"/>
  <c r="J115" i="1"/>
  <c r="D120" i="1"/>
  <c r="D116" i="1"/>
  <c r="D121" i="1"/>
  <c r="D117" i="1"/>
  <c r="D118" i="1"/>
  <c r="D119" i="1" s="1"/>
  <c r="D114" i="1"/>
  <c r="H120" i="1"/>
  <c r="H116" i="1"/>
  <c r="H117" i="1" s="1"/>
  <c r="H121" i="1"/>
  <c r="H118" i="1"/>
  <c r="H114" i="1"/>
  <c r="E120" i="1"/>
  <c r="E116" i="1"/>
  <c r="E118" i="1"/>
  <c r="E114" i="1"/>
  <c r="E121" i="1"/>
  <c r="E117" i="1"/>
  <c r="I119" i="1"/>
  <c r="I120" i="1"/>
  <c r="I116" i="1"/>
  <c r="I118" i="1"/>
  <c r="I114" i="1"/>
  <c r="I121" i="1"/>
  <c r="I117" i="1"/>
  <c r="B118" i="1"/>
  <c r="B114" i="1"/>
  <c r="B121" i="1"/>
  <c r="B120" i="1"/>
  <c r="B116" i="1"/>
  <c r="B117" i="1" s="1"/>
  <c r="F118" i="1"/>
  <c r="F114" i="1"/>
  <c r="F121" i="1"/>
  <c r="F120" i="1"/>
  <c r="F116" i="1"/>
  <c r="F117" i="1" s="1"/>
  <c r="F119" i="1" s="1"/>
  <c r="J118" i="1"/>
  <c r="J114" i="1"/>
  <c r="J119" i="1"/>
  <c r="J121" i="1"/>
  <c r="J117" i="1"/>
  <c r="J120" i="1"/>
  <c r="J116" i="1"/>
  <c r="C121" i="1"/>
  <c r="C118" i="1"/>
  <c r="C114" i="1"/>
  <c r="C120" i="1"/>
  <c r="C116" i="1"/>
  <c r="C117" i="1" s="1"/>
  <c r="G121" i="1"/>
  <c r="G118" i="1"/>
  <c r="G114" i="1"/>
  <c r="G120" i="1"/>
  <c r="G116" i="1"/>
  <c r="G117" i="1" s="1"/>
  <c r="G119" i="1" s="1"/>
  <c r="C119" i="1" l="1"/>
  <c r="B119" i="1"/>
  <c r="E119" i="1"/>
  <c r="H119" i="1"/>
</calcChain>
</file>

<file path=xl/sharedStrings.xml><?xml version="1.0" encoding="utf-8"?>
<sst xmlns="http://schemas.openxmlformats.org/spreadsheetml/2006/main" count="129" uniqueCount="112">
  <si>
    <t>Holdbarhetsforsøk</t>
  </si>
  <si>
    <t>Modell:</t>
  </si>
  <si>
    <t>Batchmetode</t>
  </si>
  <si>
    <t>Forsøket er utført ved:</t>
  </si>
  <si>
    <t>Hormonlaboratoriet MBF (HL) - Hormonlaboratoriet, Avdeling for Medisinsk Biokjemi og Farmakologi, 
Haukeland Universitetssjukehus</t>
  </si>
  <si>
    <t>Utført I perioden:</t>
  </si>
  <si>
    <t>05.06.2023-19.07.2023</t>
  </si>
  <si>
    <t>Kontaktperson:</t>
  </si>
  <si>
    <t xml:space="preserve">
Nina Magnusson Talgø, nina.magnusson.talgo@helse-bergen.no
Achim Mall, achim.mall@helse-bergen.no</t>
  </si>
  <si>
    <t>(navn, epost eller telefonnr.)</t>
  </si>
  <si>
    <t>Navn på komponent:</t>
  </si>
  <si>
    <t>UKORT: Kortisol i urin</t>
  </si>
  <si>
    <t>Prøvemateriale:</t>
  </si>
  <si>
    <t>Urin</t>
  </si>
  <si>
    <t>Fordeling av arbeidsoppgaver</t>
  </si>
  <si>
    <t>Fremskaffet og gjennomgått dokumentasjon, litteratur</t>
  </si>
  <si>
    <t>IA</t>
  </si>
  <si>
    <t>Praktisk gjennomføring</t>
  </si>
  <si>
    <t>Nina Magnusson Talgø og drift HL</t>
  </si>
  <si>
    <t>Statistiske beregninger</t>
  </si>
  <si>
    <t>Nina Magnusson Talgø og Achim Mall</t>
  </si>
  <si>
    <t>Skrive prosedyrer</t>
  </si>
  <si>
    <t>Utarbeide rapport</t>
  </si>
  <si>
    <t>Nina Magnusson Talgø</t>
  </si>
  <si>
    <t xml:space="preserve">Dokumentasjon, litteratur: </t>
  </si>
  <si>
    <t>(pakningsvedlegg, artikler, osv)</t>
  </si>
  <si>
    <t>BESKRIVELSE AV FORSØKET</t>
  </si>
  <si>
    <t>Prøvene (spoturin) er samlet fra 19 ansatte ved laboratoriet 05.06.23 mellom kl: 0730-1000. Etter prøvetaking ble prøvene fordelt til sekundærrør (duplikat). Nullprøven ble fryst samme dag som prøvetaking, de andre prøvene ble oppebevart i romtemperatur (RT) 1, 2, 3, 4, 5 og 7 dager. Prøvene ble fryst mellom kl. 10.30 og 12.30 de aktuelle dagene.
Prøvene, i duplikat, er opparbeidet og resultatbehandlet i henhold til gjeldende prosedyrer. Gjennomnsittet av parallellene er benyttet som data.
Prøvene er opparbeidet og analysert  mellom 14.06.23.
og 19.07.23.
Alle prøver fra samme pasient/giver ble analysert i samme serie.</t>
  </si>
  <si>
    <t>Komponent</t>
  </si>
  <si>
    <t>Kortisol i urin (UKORT) - Holdbarhetsforsøk romtemperatur</t>
  </si>
  <si>
    <t>Hvilket instrument er benyttet?</t>
  </si>
  <si>
    <t>Sciex 5500 Triple Quad med Agilent 1290 Infinity</t>
  </si>
  <si>
    <t>Hvilken analysemetode er benyttet?</t>
  </si>
  <si>
    <t>LC-MS/MS</t>
  </si>
  <si>
    <t>Hvilket reagens (lot) er benyttet?</t>
  </si>
  <si>
    <t>Kontakt Hormonlaboratoriet HUS ved ønske om informasjon</t>
  </si>
  <si>
    <t xml:space="preserve">Er forsøket gjennomført under tilsvarende betingelser som de som gjelder ved vanlig rutinedrift (kryss av): </t>
  </si>
  <si>
    <t>x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</si>
  <si>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</si>
  <si>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</si>
  <si>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</si>
  <si>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</si>
  <si>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</si>
  <si>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</si>
  <si>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</si>
  <si>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</si>
  <si>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</si>
  <si>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</si>
  <si>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</si>
  <si>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</si>
  <si>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</si>
  <si>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</si>
  <si>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</si>
  <si>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</si>
  <si>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Betingelse 6</t>
  </si>
  <si>
    <t>Betingelse 7</t>
  </si>
  <si>
    <t>Betingelse 8</t>
  </si>
  <si>
    <t>Prøverør type (lotnr.)</t>
  </si>
  <si>
    <t>sterile urinrør og sekundærrør 13mm plast</t>
  </si>
  <si>
    <t>Tid fra prøvetaking til nedfrysning (dager)</t>
  </si>
  <si>
    <r>
      <t>Temperatur før før nedfrysning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</si>
  <si>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RT 23-25 °C</t>
  </si>
  <si>
    <t>Spesielle betingelser</t>
  </si>
  <si>
    <t>Har prøven vært frosset? Oppgi temperatur</t>
  </si>
  <si>
    <t>ultrafrys minus 80 °C</t>
  </si>
  <si>
    <t>D54447</t>
  </si>
  <si>
    <t>lagre</t>
  </si>
  <si>
    <t>UKORT - Holdbarhetsforsøk RT (Rapport)</t>
  </si>
  <si>
    <t>RES</t>
  </si>
  <si>
    <t>1.02</t>
  </si>
  <si>
    <t>UB</t>
  </si>
  <si>
    <t>14.08.2023 - Erland, Odd Einar, 31.07.2023 - Mall, Achim, 18.08.2023 - Talgø, Nina Magnusson, 18.08.2023 - Trude Andersen, 31.07.2023 - Viste, Kristin</t>
  </si>
  <si>
    <t>EKR_DokType¤2#0¤2#Rapport¤3#EKR_Doktittel¤2#0¤2#UKORT - Holdbarhetsforsøk RT (Rapport)¤3#EKR_DokumentID¤2#0¤2#R31012¤3#EKR_RefNr¤2#0¤2#02.13.4.16.7.1.2-R31012¤3#EKR_Gradering¤2#0¤2#Åpen¤3#EKR_Signatur¤2#0¤2#&lt;skal ikke godkjennes&gt;¤3#EKR_Verifisert¤2#0¤2# ¤3#EKR_Hørt¤2#0¤2# ¤3#EKR_AuditReview¤2#2¤2#¤3#EKR_AuditApprove¤2#2¤2#¤3#EKR_AuditFinal¤2#2¤2#¤3#EKR_Dokeier¤2#0¤2#&lt;Ingen&gt;¤3#EKR_Status¤2#0¤2#I arbeid¤3#EKR_Opprettet¤2#0¤2#12.06.2023¤3#EKR_Endret¤2#0¤2#21.06.2023¤3#EKR_Ibruk¤2#0¤2# ¤3#EKR_Rapport¤2#3¤2#¤3#EKR_Utgitt¤2#0¤2#12.06.2023¤3#EKR_SkrevetAv¤2#0¤2#Nina Magnusson Talgø¤3#EKR_UText1¤2#0¤2#¤3#EKR_UText2¤2#0¤2#¤3#EKR_UText3¤2#0¤2# ¤3#EKR_UText4¤2#0¤2# ¤3#EKR_DokRefnr¤2#4¤2#000102130416070102¤3#EKR_Gradnr¤2#4¤2#0¤3#EKR_Strukt00¤2#5¤2#¤5#¤5#HVRHF¤5#1¤5#-1¤4#¤5#02¤5#Helse Bergen HF¤5#1¤5#0¤4#.¤5#13¤5#Laboratorieklinikken¤5#1¤5#0¤4#.¤5#4¤5#Avd. for medisinsk biokjemi og farmakologi¤5#1¤5#0¤4#.¤5#16¤5#Analyseprosesser (validering/verifisering, onlinekobling, sporbarhet, riktighet, cv%, interferens, ref.område)¤5#0¤5#0¤4#.¤5#7¤5#Holdbarhetsforsøk¤5#0¤5#0¤4#.¤5#1¤5#Prøvemateriale Hormonlaboratoriet¤5#0¤5#0¤4#.¤5#2¤5#LCMS (resultatdokumenter)¤5#0¤5#0¤4# - ¤3#</t>
  </si>
  <si>
    <t>MBF MAL - Holdbarhetsforsøk ved Hormonlaboratoriet</t>
  </si>
  <si>
    <t>___</t>
  </si>
  <si>
    <t>12.06.2023</t>
  </si>
  <si>
    <t>Holdbarhet av</t>
  </si>
  <si>
    <t>UKORT - Kortisol i Urin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</si>
  <si>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</si>
  <si>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</si>
  <si>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</si>
  <si>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</si>
  <si>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</si>
  <si>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</si>
  <si>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</si>
  <si>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</si>
  <si>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</si>
  <si>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</si>
  <si>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</si>
  <si>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</si>
  <si>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Dager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</si>
  <si>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</si>
  <si>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</si>
  <si>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</si>
  <si>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</si>
  <si>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Mean</t>
  </si>
  <si>
    <t xml:space="preserve">Figur 2.  De røde punktene viser gjennomsnitt for hvert tidspunkt, i prosent av utgangsverdi. De loddrette intervallene er 90% konfidensintervall for gjennomsnittene, og området mellom de røde linjene er tillatt bias. De blå punktene markerer enkeltverdier i prosent av utgangsverdi, og området mellom de blå linjene er tillatt totalfeil. 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</si>
  <si>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</si>
  <si>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</si>
  <si>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</si>
  <si>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</si>
  <si>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</si>
  <si>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</si>
  <si>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</si>
  <si>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</si>
  <si>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</si>
  <si>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</si>
  <si>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</si>
  <si>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</si>
  <si>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r>
      <rPr>
        <b/>
        <sz val="10"/>
        <color rgb="FF000000"/>
        <rFont val="Arial"/>
      </rPr>
      <t xml:space="preserve">Medisinske krav: </t>
    </r>
    <r>
      <rPr>
        <sz val="10"/>
        <color rgb="FF000000"/>
        <rFont val="Arial"/>
      </rPr>
      <t xml:space="preserve">Det er ikke god informasjon publisert om variasjon av kortisol i urin, så tidligere har vi brukt data fra serum hos EFLM og noe interne data fra Eirik Røys ved Haukeland Universitetssjukehus sitt materiale. 
For denne analysen er det ingen studier i Westgaard database, det vil si at det er liten kunnskap om biologisk variabilitet. Følgende krav er satt basert på variabilitet i plasma/serum samt en medisinsk totalvurdering. Da analysen involverer 24-timers urinsamling samt måling av fritt hormon i urin anses dette å medføre relativt stor usikkerhet.
</t>
    </r>
    <r>
      <rPr>
        <b/>
        <sz val="10"/>
        <color rgb="FF000000"/>
        <rFont val="Arial"/>
      </rPr>
      <t xml:space="preserve">15 % Bias og 30 % tillatt totalfeil.
</t>
    </r>
    <r>
      <rPr>
        <sz val="10"/>
        <color rgb="FF000000"/>
        <rFont val="Arial"/>
      </rPr>
      <t xml:space="preserve">
Pasient/giver 2 ekskludert grunnet manglende prøvemateriale.
Den ene parallellen på pasient 4 dag 5 hadde lav internstandard (IS), men dette gav ikke avvik mellom parallellene over 20 %, så begge paralleller benyttes.
Pasient 12 hadde synkende IS med økende dager, men dette ser ikke ut til å påvirke konsentasjonen. Konsentrasjonen holder seg stabil alle dager. Det kunne vært at konsentasjonen egentlig sank, og lav IS motvirket dette, men det er lite sannsynlig gitt de andre prøvene i forsøket. Beholder derfor pasient 12.
Alle 19 pasientene viser samme trend, det er en svak stigning i konsentrasjon fra 0-7 dager, og derfor en svak positiv bias utover i uken. Gjennomsnittlig bias er innenfor krav basert på biologisk variasjon. Det er også noe økning i totalfeil. Kun en prøve, pasient 13 dag 7, utenfor satte krav til tillatt totalfeil. 
Det konkluderes med at kortisol i urin er holdbar i romtemperatur i 7 dager.
</t>
    </r>
  </si>
  <si>
    <t>Konklusjon:</t>
  </si>
  <si>
    <t xml:space="preserve">Kvalitetsmålet er oppnådd! Kortisol i urin (UKORT) er holdbar i 7 dager i romtemperatur.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</si>
</sst>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sz val="28"/>
      <color theme="3" tint="-0.49851985229041412"/>
      <name val="Arial"/>
      <family val="2"/>
    </font>
    <font>
      <sz val="16"/>
      <color theme="3" tint="-0.49851985229041412"/>
      <name val="Arial"/>
      <family val="2"/>
    </font>
    <font>
      <sz val="8"/>
      <color theme="3" tint="-0.49851985229041412"/>
      <name val="Arial"/>
      <family val="2"/>
    </font>
    <font>
      <b/>
      <sz val="16"/>
      <color theme="3" tint="-0.49851985229041412"/>
      <name val="Arial"/>
      <family val="2"/>
    </font>
    <font>
      <sz val="10"/>
      <color theme="3" tint="-0.49851985229041412"/>
      <name val="Arial"/>
      <family val="2"/>
    </font>
    <font>
      <b/>
      <sz val="16"/>
      <color rgb="FFFF0000"/>
      <name val="Arial"/>
      <family val="2"/>
    </font>
    <font>
      <sz val="12"/>
      <color theme="3" tint="-0.49851985229041412"/>
      <name val="Arial"/>
      <family val="2"/>
    </font>
    <font>
      <b/>
      <sz val="12"/>
      <color theme="3" tint="-0.49851985229041412"/>
      <name val="Arial"/>
      <family val="2"/>
    </font>
    <font>
      <sz val="36"/>
      <color theme="3" tint="-0.49851985229041412"/>
      <name val="Arial"/>
      <family val="2"/>
    </font>
    <font>
      <b/>
      <sz val="36"/>
      <color theme="3" tint="-0.498519852290414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8"/>
      <color theme="3" tint="-0.49851985229041412"/>
      <name val="Arial"/>
      <family val="2"/>
    </font>
    <font>
      <i/>
      <sz val="12"/>
      <color theme="3" tint="-0.49851985229041412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853358561967833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3" tint="-0.49851985229041412"/>
      </left>
      <right/>
      <top style="medium">
        <color theme="3" tint="-0.49851985229041412"/>
      </top>
      <bottom/>
      <diagonal/>
    </border>
    <border>
      <left/>
      <right/>
      <top style="medium">
        <color theme="3" tint="-0.49851985229041412"/>
      </top>
      <bottom/>
      <diagonal/>
    </border>
    <border>
      <left/>
      <right style="medium">
        <color theme="3" tint="-0.49851985229041412"/>
      </right>
      <top style="medium">
        <color theme="3" tint="-0.49851985229041412"/>
      </top>
      <bottom/>
      <diagonal/>
    </border>
    <border>
      <left/>
      <right style="medium">
        <color theme="3" tint="-0.49851985229041412"/>
      </right>
      <top/>
      <bottom/>
      <diagonal/>
    </border>
    <border>
      <left style="medium">
        <color theme="3" tint="-0.49851985229041412"/>
      </left>
      <right/>
      <top/>
      <bottom style="medium">
        <color theme="3" tint="-0.49851985229041412"/>
      </bottom>
      <diagonal/>
    </border>
    <border>
      <left/>
      <right/>
      <top/>
      <bottom style="medium">
        <color theme="3" tint="-0.49851985229041412"/>
      </bottom>
      <diagonal/>
    </border>
    <border>
      <left/>
      <right style="medium">
        <color theme="3" tint="-0.49851985229041412"/>
      </right>
      <top/>
      <bottom style="medium">
        <color theme="3" tint="-0.498519852290414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 tint="-0.49851985229041412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>
      <protection locked="0"/>
    </xf>
  </cellStyleXfs>
  <cellXfs count="143">
    <xf numFmtId="0" fontId="0" fillId="0" borderId="0" xfId="0"/>
    <xf numFmtId="0" fontId="0" fillId="0" borderId="13" xfId="0" applyBorder="1"/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0" borderId="14" xfId="0" applyBorder="1" applyProtection="1">
      <protection hidden="1"/>
    </xf>
    <xf numFmtId="0" fontId="0" fillId="4" borderId="14" xfId="0" applyFill="1" applyBorder="1" applyProtection="1">
      <protection locked="0" hidden="1"/>
    </xf>
    <xf numFmtId="0" fontId="2" fillId="0" borderId="14" xfId="0" applyFont="1" applyBorder="1" applyAlignment="1" applyProtection="1">
      <alignment horizontal="right"/>
      <protection hidden="1"/>
    </xf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/>
    <xf numFmtId="0" fontId="3" fillId="5" borderId="0" xfId="1" applyFill="1" applyProtection="1"/>
    <xf numFmtId="0" fontId="2" fillId="5" borderId="15" xfId="0" applyFont="1" applyFill="1" applyBorder="1" applyAlignment="1">
      <alignment horizontal="right"/>
    </xf>
    <xf numFmtId="0" fontId="0" fillId="5" borderId="13" xfId="0" applyFill="1" applyBorder="1"/>
    <xf numFmtId="2" fontId="0" fillId="5" borderId="0" xfId="0" applyNumberFormat="1" applyFill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5" xfId="0" applyNumberFormat="1" applyFill="1" applyBorder="1"/>
    <xf numFmtId="2" fontId="0" fillId="5" borderId="19" xfId="0" applyNumberFormat="1" applyFill="1" applyBorder="1"/>
    <xf numFmtId="2" fontId="2" fillId="5" borderId="20" xfId="0" applyNumberFormat="1" applyFont="1" applyFill="1" applyBorder="1"/>
    <xf numFmtId="2" fontId="2" fillId="5" borderId="21" xfId="0" applyNumberFormat="1" applyFont="1" applyFill="1" applyBorder="1"/>
    <xf numFmtId="2" fontId="0" fillId="5" borderId="22" xfId="0" applyNumberFormat="1" applyFill="1" applyBorder="1"/>
    <xf numFmtId="2" fontId="0" fillId="5" borderId="18" xfId="0" applyNumberFormat="1" applyFill="1" applyBorder="1"/>
    <xf numFmtId="2" fontId="2" fillId="5" borderId="23" xfId="0" applyNumberFormat="1" applyFont="1" applyFill="1" applyBorder="1"/>
    <xf numFmtId="0" fontId="4" fillId="5" borderId="13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3" borderId="0" xfId="0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6" fillId="2" borderId="24" xfId="0" applyFont="1" applyFill="1" applyBorder="1"/>
    <xf numFmtId="0" fontId="16" fillId="2" borderId="24" xfId="0" applyFont="1" applyFill="1" applyBorder="1" applyAlignment="1">
      <alignment horizontal="center"/>
    </xf>
    <xf numFmtId="0" fontId="16" fillId="6" borderId="24" xfId="0" applyFont="1" applyFill="1" applyBorder="1"/>
    <xf numFmtId="0" fontId="16" fillId="6" borderId="1" xfId="0" applyFont="1" applyFill="1" applyBorder="1"/>
    <xf numFmtId="0" fontId="16" fillId="6" borderId="8" xfId="0" applyFont="1" applyFill="1" applyBorder="1"/>
    <xf numFmtId="0" fontId="16" fillId="6" borderId="9" xfId="0" applyFont="1" applyFill="1" applyBorder="1"/>
    <xf numFmtId="0" fontId="17" fillId="6" borderId="24" xfId="0" applyFont="1" applyFill="1" applyBorder="1"/>
    <xf numFmtId="0" fontId="16" fillId="6" borderId="25" xfId="0" applyFont="1" applyFill="1" applyBorder="1"/>
    <xf numFmtId="0" fontId="10" fillId="2" borderId="26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8" fillId="3" borderId="0" xfId="0" applyFont="1" applyFill="1"/>
    <xf numFmtId="0" fontId="18" fillId="2" borderId="26" xfId="0" applyFont="1" applyFill="1" applyBorder="1"/>
    <xf numFmtId="0" fontId="0" fillId="0" borderId="0" xfId="0" quotePrefix="1"/>
    <xf numFmtId="0" fontId="21" fillId="5" borderId="0" xfId="0" applyFont="1" applyFill="1"/>
    <xf numFmtId="0" fontId="20" fillId="5" borderId="33" xfId="0" applyFont="1" applyFill="1" applyBorder="1" applyAlignment="1" applyProtection="1">
      <alignment horizontal="center"/>
      <protection locked="0"/>
    </xf>
    <xf numFmtId="0" fontId="21" fillId="5" borderId="13" xfId="0" applyFont="1" applyFill="1" applyBorder="1"/>
    <xf numFmtId="0" fontId="20" fillId="5" borderId="23" xfId="0" applyFont="1" applyFill="1" applyBorder="1" applyAlignment="1" applyProtection="1">
      <alignment horizontal="center"/>
      <protection locked="0"/>
    </xf>
    <xf numFmtId="0" fontId="20" fillId="5" borderId="22" xfId="0" applyFont="1" applyFill="1" applyBorder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2" fontId="21" fillId="5" borderId="0" xfId="0" applyNumberFormat="1" applyFont="1" applyFill="1"/>
    <xf numFmtId="2" fontId="22" fillId="5" borderId="0" xfId="0" applyNumberFormat="1" applyFont="1" applyFill="1" applyAlignment="1">
      <alignment vertical="top" wrapText="1"/>
    </xf>
    <xf numFmtId="0" fontId="21" fillId="5" borderId="0" xfId="0" applyFont="1" applyFill="1" applyAlignment="1">
      <alignment vertical="top" wrapText="1"/>
    </xf>
    <xf numFmtId="0" fontId="21" fillId="5" borderId="0" xfId="0" applyFont="1" applyFill="1" applyAlignment="1">
      <alignment vertical="justify" wrapText="1"/>
    </xf>
    <xf numFmtId="0" fontId="20" fillId="5" borderId="15" xfId="0" applyFont="1" applyFill="1" applyBorder="1" applyAlignment="1" applyProtection="1">
      <alignment horizontal="center"/>
      <protection locked="0"/>
    </xf>
    <xf numFmtId="2" fontId="21" fillId="0" borderId="34" xfId="0" applyNumberFormat="1" applyFont="1" applyBorder="1" applyAlignment="1" applyProtection="1">
      <alignment horizontal="center"/>
      <protection locked="0"/>
    </xf>
    <xf numFmtId="2" fontId="21" fillId="0" borderId="35" xfId="0" applyNumberFormat="1" applyFont="1" applyBorder="1" applyAlignment="1" applyProtection="1">
      <alignment horizontal="center"/>
      <protection locked="0"/>
    </xf>
    <xf numFmtId="2" fontId="21" fillId="0" borderId="36" xfId="0" applyNumberFormat="1" applyFont="1" applyBorder="1" applyAlignment="1" applyProtection="1">
      <alignment horizontal="center"/>
      <protection locked="0"/>
    </xf>
    <xf numFmtId="2" fontId="21" fillId="0" borderId="24" xfId="0" applyNumberFormat="1" applyFont="1" applyBorder="1" applyAlignment="1" applyProtection="1">
      <alignment horizontal="center"/>
      <protection locked="0"/>
    </xf>
    <xf numFmtId="0" fontId="0" fillId="2" borderId="37" xfId="0" applyFill="1" applyBorder="1"/>
    <xf numFmtId="0" fontId="2" fillId="3" borderId="0" xfId="0" applyFont="1" applyFill="1"/>
    <xf numFmtId="0" fontId="23" fillId="3" borderId="0" xfId="0" applyFont="1" applyFill="1"/>
    <xf numFmtId="0" fontId="24" fillId="7" borderId="33" xfId="0" applyFont="1" applyFill="1" applyBorder="1" applyAlignment="1">
      <alignment vertical="center" wrapText="1"/>
    </xf>
    <xf numFmtId="0" fontId="24" fillId="7" borderId="23" xfId="0" applyFont="1" applyFill="1" applyBorder="1" applyAlignment="1">
      <alignment vertical="center" wrapText="1"/>
    </xf>
    <xf numFmtId="0" fontId="11" fillId="6" borderId="24" xfId="0" applyFont="1" applyFill="1" applyBorder="1"/>
    <xf numFmtId="0" fontId="12" fillId="6" borderId="24" xfId="0" applyFont="1" applyFill="1" applyBorder="1"/>
    <xf numFmtId="0" fontId="25" fillId="3" borderId="0" xfId="0" applyFont="1" applyFill="1"/>
    <xf numFmtId="164" fontId="7" fillId="0" borderId="38" xfId="0" applyNumberFormat="1" applyFont="1" applyBorder="1" applyAlignment="1" applyProtection="1">
      <alignment horizontal="center"/>
      <protection locked="0"/>
    </xf>
    <xf numFmtId="164" fontId="7" fillId="0" borderId="39" xfId="0" applyNumberFormat="1" applyFont="1" applyBorder="1" applyAlignment="1" applyProtection="1">
      <alignment horizontal="center"/>
      <protection locked="0"/>
    </xf>
    <xf numFmtId="164" fontId="7" fillId="0" borderId="36" xfId="0" applyNumberFormat="1" applyFont="1" applyBorder="1" applyAlignment="1" applyProtection="1">
      <alignment horizontal="center"/>
      <protection locked="0"/>
    </xf>
    <xf numFmtId="164" fontId="7" fillId="0" borderId="24" xfId="0" applyNumberFormat="1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164" fontId="21" fillId="0" borderId="36" xfId="0" applyNumberFormat="1" applyFont="1" applyBorder="1" applyAlignment="1" applyProtection="1">
      <alignment horizontal="center"/>
      <protection locked="0"/>
    </xf>
    <xf numFmtId="164" fontId="21" fillId="0" borderId="24" xfId="0" applyNumberFormat="1" applyFont="1" applyBorder="1" applyAlignment="1" applyProtection="1">
      <alignment horizontal="center"/>
      <protection locked="0"/>
    </xf>
    <xf numFmtId="164" fontId="21" fillId="0" borderId="39" xfId="0" applyNumberFormat="1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41" xfId="0" applyFont="1" applyBorder="1" applyAlignment="1" applyProtection="1">
      <alignment horizontal="center"/>
      <protection locked="0"/>
    </xf>
    <xf numFmtId="164" fontId="21" fillId="0" borderId="42" xfId="0" applyNumberFormat="1" applyFont="1" applyBorder="1" applyAlignment="1" applyProtection="1">
      <alignment horizontal="center"/>
      <protection locked="0"/>
    </xf>
    <xf numFmtId="0" fontId="20" fillId="4" borderId="43" xfId="0" applyFont="1" applyFill="1" applyBorder="1" applyAlignment="1" applyProtection="1">
      <alignment horizontal="center"/>
      <protection locked="0"/>
    </xf>
    <xf numFmtId="0" fontId="20" fillId="4" borderId="44" xfId="0" applyFont="1" applyFill="1" applyBorder="1" applyAlignment="1" applyProtection="1">
      <alignment horizontal="center"/>
      <protection locked="0"/>
    </xf>
    <xf numFmtId="0" fontId="20" fillId="4" borderId="45" xfId="0" applyFont="1" applyFill="1" applyBorder="1" applyAlignment="1" applyProtection="1">
      <alignment horizontal="center"/>
      <protection locked="0"/>
    </xf>
    <xf numFmtId="0" fontId="20" fillId="4" borderId="10" xfId="0" applyFont="1" applyFill="1" applyBorder="1" applyAlignment="1" applyProtection="1">
      <alignment horizontal="center"/>
      <protection locked="0"/>
    </xf>
    <xf numFmtId="0" fontId="20" fillId="5" borderId="15" xfId="0" applyFont="1" applyFill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9" fillId="3" borderId="0" xfId="0" applyFont="1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4" fillId="5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1" fillId="5" borderId="0" xfId="0" applyFont="1" applyFill="1" applyAlignment="1">
      <alignment vertical="justify" wrapText="1"/>
    </xf>
    <xf numFmtId="0" fontId="21" fillId="0" borderId="0" xfId="0" applyFont="1" applyAlignment="1">
      <alignment vertical="justify" wrapText="1"/>
    </xf>
    <xf numFmtId="0" fontId="1" fillId="4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8" fillId="2" borderId="3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ont>
        <b/>
        <i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5"/>
          <c:y val="0.04"/>
          <c:w val="0.83774999999999999"/>
          <c:h val="0.85650000000000004"/>
        </c:manualLayout>
      </c:layout>
      <c:scatterChart>
        <c:scatterStyle val="lineMarker"/>
        <c:varyColors val="0"/>
        <c:ser>
          <c:idx val="0"/>
          <c:order val="0"/>
          <c:spPr>
            <a:ln w="12700" cmpd="sng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506.67128569700003</c:v>
                </c:pt>
                <c:pt idx="1">
                  <c:v>524.79503078699997</c:v>
                </c:pt>
                <c:pt idx="2">
                  <c:v>527.26791579650001</c:v>
                </c:pt>
                <c:pt idx="3">
                  <c:v>534.96488380549999</c:v>
                </c:pt>
                <c:pt idx="4">
                  <c:v>545.85567957700005</c:v>
                </c:pt>
                <c:pt idx="5">
                  <c:v>542.95578307899996</c:v>
                </c:pt>
                <c:pt idx="6">
                  <c:v>548.10806122150007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A-4376-BF1A-FF4D4240D9F0}"/>
            </c:ext>
          </c:extLst>
        </c:ser>
        <c:ser>
          <c:idx val="1"/>
          <c:order val="1"/>
          <c:spPr>
            <a:ln w="12700" cmpd="sng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A-4376-BF1A-FF4D4240D9F0}"/>
            </c:ext>
          </c:extLst>
        </c:ser>
        <c:ser>
          <c:idx val="2"/>
          <c:order val="2"/>
          <c:spPr>
            <a:ln w="12700" cmpd="sng">
              <a:solidFill>
                <a:srgbClr val="FF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311.83220861899997</c:v>
                </c:pt>
                <c:pt idx="1">
                  <c:v>354.59503121149999</c:v>
                </c:pt>
                <c:pt idx="2">
                  <c:v>326.50966650700002</c:v>
                </c:pt>
                <c:pt idx="3">
                  <c:v>328.4480208425</c:v>
                </c:pt>
                <c:pt idx="4">
                  <c:v>330.08173978550002</c:v>
                </c:pt>
                <c:pt idx="5">
                  <c:v>331.048793606</c:v>
                </c:pt>
                <c:pt idx="6">
                  <c:v>340.32377294100002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A-4376-BF1A-FF4D4240D9F0}"/>
            </c:ext>
          </c:extLst>
        </c:ser>
        <c:ser>
          <c:idx val="3"/>
          <c:order val="3"/>
          <c:spPr>
            <a:ln w="12700" cmpd="sng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169.067641587</c:v>
                </c:pt>
                <c:pt idx="1">
                  <c:v>167.94383933949999</c:v>
                </c:pt>
                <c:pt idx="2">
                  <c:v>185.27439789100001</c:v>
                </c:pt>
                <c:pt idx="3">
                  <c:v>176.08898646699998</c:v>
                </c:pt>
                <c:pt idx="4">
                  <c:v>183.22387153099999</c:v>
                </c:pt>
                <c:pt idx="5">
                  <c:v>204.8916728465</c:v>
                </c:pt>
                <c:pt idx="6">
                  <c:v>204.70842433300001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A-4376-BF1A-FF4D4240D9F0}"/>
            </c:ext>
          </c:extLst>
        </c:ser>
        <c:ser>
          <c:idx val="4"/>
          <c:order val="4"/>
          <c:spPr>
            <a:ln w="12700" cmpd="sng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46.499878008949999</c:v>
                </c:pt>
                <c:pt idx="1">
                  <c:v>43.678648485099998</c:v>
                </c:pt>
                <c:pt idx="2">
                  <c:v>43.818306270999997</c:v>
                </c:pt>
                <c:pt idx="3">
                  <c:v>42.966423926800005</c:v>
                </c:pt>
                <c:pt idx="4">
                  <c:v>44.633242725049996</c:v>
                </c:pt>
                <c:pt idx="5">
                  <c:v>45.267752711149996</c:v>
                </c:pt>
                <c:pt idx="6">
                  <c:v>43.07137111195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A-4376-BF1A-FF4D4240D9F0}"/>
            </c:ext>
          </c:extLst>
        </c:ser>
        <c:ser>
          <c:idx val="5"/>
          <c:order val="5"/>
          <c:spPr>
            <a:ln w="12700" cmpd="sng">
              <a:solidFill>
                <a:srgbClr val="8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242.679232515</c:v>
                </c:pt>
                <c:pt idx="1">
                  <c:v>243.8739584315</c:v>
                </c:pt>
                <c:pt idx="2">
                  <c:v>239.58342519050001</c:v>
                </c:pt>
                <c:pt idx="3">
                  <c:v>247.8487675145</c:v>
                </c:pt>
                <c:pt idx="4">
                  <c:v>235.70769351999999</c:v>
                </c:pt>
                <c:pt idx="5">
                  <c:v>234.0566893475</c:v>
                </c:pt>
                <c:pt idx="6">
                  <c:v>249.14141874199998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A-4376-BF1A-FF4D4240D9F0}"/>
            </c:ext>
          </c:extLst>
        </c:ser>
        <c:ser>
          <c:idx val="6"/>
          <c:order val="6"/>
          <c:spPr>
            <a:ln w="12700" cmpd="sng">
              <a:solidFill>
                <a:srgbClr val="0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325.646469706</c:v>
                </c:pt>
                <c:pt idx="1">
                  <c:v>343.33533220050003</c:v>
                </c:pt>
                <c:pt idx="2">
                  <c:v>342.78358276799997</c:v>
                </c:pt>
                <c:pt idx="3">
                  <c:v>363.69808679300002</c:v>
                </c:pt>
                <c:pt idx="4">
                  <c:v>361.23638748550002</c:v>
                </c:pt>
                <c:pt idx="5">
                  <c:v>377.02871387049998</c:v>
                </c:pt>
                <c:pt idx="6">
                  <c:v>364.91013325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A-4376-BF1A-FF4D4240D9F0}"/>
            </c:ext>
          </c:extLst>
        </c:ser>
        <c:ser>
          <c:idx val="7"/>
          <c:order val="7"/>
          <c:spPr>
            <a:ln w="12700" cmpd="sng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186.748274103</c:v>
                </c:pt>
                <c:pt idx="1">
                  <c:v>195.26607184350001</c:v>
                </c:pt>
                <c:pt idx="2">
                  <c:v>198.168836836</c:v>
                </c:pt>
                <c:pt idx="3">
                  <c:v>188.18199004299998</c:v>
                </c:pt>
                <c:pt idx="4">
                  <c:v>192.74341262999999</c:v>
                </c:pt>
                <c:pt idx="5">
                  <c:v>190.69872294549998</c:v>
                </c:pt>
                <c:pt idx="6">
                  <c:v>196.8357983505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A-4376-BF1A-FF4D4240D9F0}"/>
            </c:ext>
          </c:extLst>
        </c:ser>
        <c:ser>
          <c:idx val="8"/>
          <c:order val="8"/>
          <c:spPr>
            <a:ln w="12700" cmpd="sng">
              <a:solidFill>
                <a:srgbClr val="00CC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86.151292723750004</c:v>
                </c:pt>
                <c:pt idx="1">
                  <c:v>89.350902156649994</c:v>
                </c:pt>
                <c:pt idx="2">
                  <c:v>94.540492065949991</c:v>
                </c:pt>
                <c:pt idx="3">
                  <c:v>97.889491863250001</c:v>
                </c:pt>
                <c:pt idx="4">
                  <c:v>97.791920990649999</c:v>
                </c:pt>
                <c:pt idx="5">
                  <c:v>96.967176544099999</c:v>
                </c:pt>
                <c:pt idx="6">
                  <c:v>101.5670027645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A-4376-BF1A-FF4D4240D9F0}"/>
            </c:ext>
          </c:extLst>
        </c:ser>
        <c:ser>
          <c:idx val="9"/>
          <c:order val="9"/>
          <c:spPr>
            <a:ln w="12700" cmpd="sng">
              <a:solidFill>
                <a:srgbClr val="CC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204.26902523699999</c:v>
                </c:pt>
                <c:pt idx="1">
                  <c:v>202.63205821100001</c:v>
                </c:pt>
                <c:pt idx="2">
                  <c:v>212.68346066449999</c:v>
                </c:pt>
                <c:pt idx="3">
                  <c:v>211.42339271050002</c:v>
                </c:pt>
                <c:pt idx="4">
                  <c:v>215.80858476150001</c:v>
                </c:pt>
                <c:pt idx="5">
                  <c:v>221.316653546</c:v>
                </c:pt>
                <c:pt idx="6">
                  <c:v>223.59614255899999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A-4376-BF1A-FF4D4240D9F0}"/>
            </c:ext>
          </c:extLst>
        </c:ser>
        <c:ser>
          <c:idx val="10"/>
          <c:order val="10"/>
          <c:spPr>
            <a:ln w="12700" cmpd="sng">
              <a:solidFill>
                <a:srgbClr val="CCFF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175.96444795349998</c:v>
                </c:pt>
                <c:pt idx="1">
                  <c:v>182.55469133949998</c:v>
                </c:pt>
                <c:pt idx="2">
                  <c:v>186.89963282900001</c:v>
                </c:pt>
                <c:pt idx="3">
                  <c:v>188.449816357</c:v>
                </c:pt>
                <c:pt idx="4">
                  <c:v>179.72470455600001</c:v>
                </c:pt>
                <c:pt idx="5">
                  <c:v>184.786836873</c:v>
                </c:pt>
                <c:pt idx="6">
                  <c:v>183.36611748350001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6A-4376-BF1A-FF4D4240D9F0}"/>
            </c:ext>
          </c:extLst>
        </c:ser>
        <c:ser>
          <c:idx val="11"/>
          <c:order val="11"/>
          <c:spPr>
            <a:ln w="12700" cmpd="sng">
              <a:solidFill>
                <a:srgbClr val="FFFF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103.8721899385</c:v>
                </c:pt>
                <c:pt idx="1">
                  <c:v>117.432969091</c:v>
                </c:pt>
                <c:pt idx="2">
                  <c:v>120.385975062</c:v>
                </c:pt>
                <c:pt idx="3">
                  <c:v>127.23244282499999</c:v>
                </c:pt>
                <c:pt idx="4">
                  <c:v>125.769450691</c:v>
                </c:pt>
                <c:pt idx="5">
                  <c:v>133.019619965</c:v>
                </c:pt>
                <c:pt idx="6">
                  <c:v>133.12050762899997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6A-4376-BF1A-FF4D4240D9F0}"/>
            </c:ext>
          </c:extLst>
        </c:ser>
        <c:ser>
          <c:idx val="12"/>
          <c:order val="12"/>
          <c:spPr>
            <a:ln w="12700" cmpd="sng">
              <a:solidFill>
                <a:srgbClr val="99CC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57.53527519835</c:v>
                </c:pt>
                <c:pt idx="1">
                  <c:v>64.574300880799996</c:v>
                </c:pt>
                <c:pt idx="2">
                  <c:v>71.40287028969999</c:v>
                </c:pt>
                <c:pt idx="3">
                  <c:v>68.859656211899988</c:v>
                </c:pt>
                <c:pt idx="4">
                  <c:v>65.542048865300004</c:v>
                </c:pt>
                <c:pt idx="5">
                  <c:v>73.730816166250008</c:v>
                </c:pt>
                <c:pt idx="6">
                  <c:v>76.837564591149999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56A-4376-BF1A-FF4D4240D9F0}"/>
            </c:ext>
          </c:extLst>
        </c:ser>
        <c:ser>
          <c:idx val="13"/>
          <c:order val="13"/>
          <c:spPr>
            <a:ln w="12700" cmpd="sng">
              <a:solidFill>
                <a:srgbClr val="FF99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161.62362333850001</c:v>
                </c:pt>
                <c:pt idx="1">
                  <c:v>163.00805411800002</c:v>
                </c:pt>
                <c:pt idx="2">
                  <c:v>164.6115876735</c:v>
                </c:pt>
                <c:pt idx="3">
                  <c:v>169.75638153699998</c:v>
                </c:pt>
                <c:pt idx="4">
                  <c:v>167.6485609595</c:v>
                </c:pt>
                <c:pt idx="5">
                  <c:v>167.1435059275</c:v>
                </c:pt>
                <c:pt idx="6">
                  <c:v>168.404462739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56A-4376-BF1A-FF4D4240D9F0}"/>
            </c:ext>
          </c:extLst>
        </c:ser>
        <c:ser>
          <c:idx val="14"/>
          <c:order val="14"/>
          <c:spPr>
            <a:ln w="12700" cmpd="sng">
              <a:solidFill>
                <a:srgbClr val="CC99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48.827466432099996</c:v>
                </c:pt>
                <c:pt idx="1">
                  <c:v>50.599526922300001</c:v>
                </c:pt>
                <c:pt idx="2">
                  <c:v>52.818953970800003</c:v>
                </c:pt>
                <c:pt idx="3">
                  <c:v>53.097015308899998</c:v>
                </c:pt>
                <c:pt idx="4">
                  <c:v>55.678335858400004</c:v>
                </c:pt>
                <c:pt idx="5">
                  <c:v>53.325080138749996</c:v>
                </c:pt>
                <c:pt idx="6">
                  <c:v>51.97074097985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56A-4376-BF1A-FF4D4240D9F0}"/>
            </c:ext>
          </c:extLst>
        </c:ser>
        <c:ser>
          <c:idx val="15"/>
          <c:order val="15"/>
          <c:spPr>
            <a:ln w="12700" cmpd="sng">
              <a:solidFill>
                <a:srgbClr val="FFCC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176.4242337355</c:v>
                </c:pt>
                <c:pt idx="1">
                  <c:v>189.0255935415</c:v>
                </c:pt>
                <c:pt idx="2">
                  <c:v>189.4516473955</c:v>
                </c:pt>
                <c:pt idx="3">
                  <c:v>199.37900722250001</c:v>
                </c:pt>
                <c:pt idx="4">
                  <c:v>191.34331493500002</c:v>
                </c:pt>
                <c:pt idx="5" formatCode="General">
                  <c:v>191.41006079300001</c:v>
                </c:pt>
                <c:pt idx="6" formatCode="General">
                  <c:v>197.64125060499998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56A-4376-BF1A-FF4D4240D9F0}"/>
            </c:ext>
          </c:extLst>
        </c:ser>
        <c:ser>
          <c:idx val="16"/>
          <c:order val="16"/>
          <c:spPr>
            <a:ln w="12700" cmpd="sng">
              <a:solidFill>
                <a:srgbClr val="3366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141.95462070349998</c:v>
                </c:pt>
                <c:pt idx="1">
                  <c:v>148.17185912150001</c:v>
                </c:pt>
                <c:pt idx="2">
                  <c:v>148.61590254049997</c:v>
                </c:pt>
                <c:pt idx="3">
                  <c:v>140.55276413799999</c:v>
                </c:pt>
                <c:pt idx="4">
                  <c:v>151.25790106099998</c:v>
                </c:pt>
                <c:pt idx="5" formatCode="General">
                  <c:v>153.5985391355</c:v>
                </c:pt>
                <c:pt idx="6" formatCode="General">
                  <c:v>165.82170478500001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56A-4376-BF1A-FF4D4240D9F0}"/>
            </c:ext>
          </c:extLst>
        </c:ser>
        <c:ser>
          <c:idx val="17"/>
          <c:order val="17"/>
          <c:spPr>
            <a:ln w="12700" cmpd="sng">
              <a:solidFill>
                <a:srgbClr val="33CC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67.493200973850008</c:v>
                </c:pt>
                <c:pt idx="1">
                  <c:v>69.103920443950003</c:v>
                </c:pt>
                <c:pt idx="2">
                  <c:v>69.076636638400004</c:v>
                </c:pt>
                <c:pt idx="3">
                  <c:v>69.728831132500005</c:v>
                </c:pt>
                <c:pt idx="4">
                  <c:v>71.328099734900007</c:v>
                </c:pt>
                <c:pt idx="5" formatCode="General">
                  <c:v>68.196145986900007</c:v>
                </c:pt>
                <c:pt idx="6" formatCode="General">
                  <c:v>70.994580631750011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56A-4376-BF1A-FF4D4240D9F0}"/>
            </c:ext>
          </c:extLst>
        </c:ser>
        <c:ser>
          <c:idx val="18"/>
          <c:order val="18"/>
          <c:spPr>
            <a:ln w="12700" cmpd="sng">
              <a:solidFill>
                <a:srgbClr val="99CC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>
                  <c:v>80.730294229349994</c:v>
                </c:pt>
                <c:pt idx="1">
                  <c:v>82.96134669380001</c:v>
                </c:pt>
                <c:pt idx="2">
                  <c:v>91.258812350349999</c:v>
                </c:pt>
                <c:pt idx="3">
                  <c:v>91.898611949399992</c:v>
                </c:pt>
                <c:pt idx="4">
                  <c:v>89.8319088314</c:v>
                </c:pt>
                <c:pt idx="5" formatCode="General">
                  <c:v>89.408625611550008</c:v>
                </c:pt>
                <c:pt idx="6" formatCode="General">
                  <c:v>92.956511942299997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56A-4376-BF1A-FF4D4240D9F0}"/>
            </c:ext>
          </c:extLst>
        </c:ser>
        <c:ser>
          <c:idx val="19"/>
          <c:order val="19"/>
          <c:spPr>
            <a:ln w="12700" cmpd="sng">
              <a:solidFill>
                <a:srgbClr val="FFCC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90.773902101600001</c:v>
                </c:pt>
                <c:pt idx="1">
                  <c:v>97.29252098500001</c:v>
                </c:pt>
                <c:pt idx="2">
                  <c:v>96.413802041400004</c:v>
                </c:pt>
                <c:pt idx="3">
                  <c:v>102.6269771405</c:v>
                </c:pt>
                <c:pt idx="4">
                  <c:v>102.58861149649999</c:v>
                </c:pt>
                <c:pt idx="5" formatCode="General">
                  <c:v>99.707038087049995</c:v>
                </c:pt>
                <c:pt idx="6" formatCode="General">
                  <c:v>90.841864211850009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56A-4376-BF1A-FF4D4240D9F0}"/>
            </c:ext>
          </c:extLst>
        </c:ser>
        <c:ser>
          <c:idx val="20"/>
          <c:order val="20"/>
          <c:spPr>
            <a:ln w="12700" cmpd="sng">
              <a:solidFill>
                <a:srgbClr val="FF99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56A-4376-BF1A-FF4D4240D9F0}"/>
            </c:ext>
          </c:extLst>
        </c:ser>
        <c:ser>
          <c:idx val="21"/>
          <c:order val="21"/>
          <c:spPr>
            <a:ln w="12700" cmpd="sng">
              <a:solidFill>
                <a:srgbClr val="FF66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56A-4376-BF1A-FF4D4240D9F0}"/>
            </c:ext>
          </c:extLst>
        </c:ser>
        <c:ser>
          <c:idx val="22"/>
          <c:order val="22"/>
          <c:spPr>
            <a:ln w="12700" cmpd="sng">
              <a:solidFill>
                <a:srgbClr val="6666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56A-4376-BF1A-FF4D4240D9F0}"/>
            </c:ext>
          </c:extLst>
        </c:ser>
        <c:ser>
          <c:idx val="23"/>
          <c:order val="23"/>
          <c:spPr>
            <a:ln w="12700" cmpd="sng">
              <a:solidFill>
                <a:srgbClr val="96969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56A-4376-BF1A-FF4D4240D9F0}"/>
            </c:ext>
          </c:extLst>
        </c:ser>
        <c:ser>
          <c:idx val="24"/>
          <c:order val="24"/>
          <c:spPr>
            <a:ln w="12700" cmpd="sng">
              <a:solidFill>
                <a:srgbClr val="00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56A-4376-BF1A-FF4D4240D9F0}"/>
            </c:ext>
          </c:extLst>
        </c:ser>
        <c:ser>
          <c:idx val="25"/>
          <c:order val="25"/>
          <c:spPr>
            <a:ln w="12700" cmpd="sng">
              <a:solidFill>
                <a:srgbClr val="3399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56A-4376-BF1A-FF4D4240D9F0}"/>
            </c:ext>
          </c:extLst>
        </c:ser>
        <c:ser>
          <c:idx val="26"/>
          <c:order val="26"/>
          <c:spPr>
            <a:ln w="12700" cmpd="sng">
              <a:solidFill>
                <a:srgbClr val="00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6A-4376-BF1A-FF4D4240D9F0}"/>
            </c:ext>
          </c:extLst>
        </c:ser>
        <c:ser>
          <c:idx val="27"/>
          <c:order val="27"/>
          <c:spPr>
            <a:ln w="12700" cmpd="sng">
              <a:solidFill>
                <a:srgbClr val="33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56A-4376-BF1A-FF4D4240D9F0}"/>
            </c:ext>
          </c:extLst>
        </c:ser>
        <c:ser>
          <c:idx val="28"/>
          <c:order val="28"/>
          <c:spPr>
            <a:ln w="12700" cmpd="sng">
              <a:solidFill>
                <a:srgbClr val="99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56A-4376-BF1A-FF4D4240D9F0}"/>
            </c:ext>
          </c:extLst>
        </c:ser>
        <c:ser>
          <c:idx val="29"/>
          <c:order val="29"/>
          <c:spPr>
            <a:ln w="12700" cmpd="sng">
              <a:solidFill>
                <a:srgbClr val="99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56A-4376-BF1A-FF4D4240D9F0}"/>
            </c:ext>
          </c:extLst>
        </c:ser>
        <c:ser>
          <c:idx val="30"/>
          <c:order val="30"/>
          <c:spPr>
            <a:ln w="12700" cmpd="sng">
              <a:solidFill>
                <a:srgbClr val="3333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56A-4376-BF1A-FF4D4240D9F0}"/>
            </c:ext>
          </c:extLst>
        </c:ser>
        <c:ser>
          <c:idx val="31"/>
          <c:order val="31"/>
          <c:spPr>
            <a:ln w="12700" cmpd="sng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56A-4376-BF1A-FF4D4240D9F0}"/>
            </c:ext>
          </c:extLst>
        </c:ser>
        <c:ser>
          <c:idx val="32"/>
          <c:order val="32"/>
          <c:spPr>
            <a:ln w="12700" cmpd="sng">
              <a:solidFill>
                <a:srgbClr val="FF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56A-4376-BF1A-FF4D4240D9F0}"/>
            </c:ext>
          </c:extLst>
        </c:ser>
        <c:ser>
          <c:idx val="33"/>
          <c:order val="33"/>
          <c:spPr>
            <a:ln w="127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56A-4376-BF1A-FF4D4240D9F0}"/>
            </c:ext>
          </c:extLst>
        </c:ser>
        <c:ser>
          <c:idx val="34"/>
          <c:order val="34"/>
          <c:spPr>
            <a:ln w="12700" cmpd="sng">
              <a:solidFill>
                <a:srgbClr val="00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56A-4376-BF1A-FF4D4240D9F0}"/>
            </c:ext>
          </c:extLst>
        </c:ser>
        <c:ser>
          <c:idx val="35"/>
          <c:order val="35"/>
          <c:spPr>
            <a:ln w="12700" cmpd="sng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56A-4376-BF1A-FF4D4240D9F0}"/>
            </c:ext>
          </c:extLst>
        </c:ser>
        <c:ser>
          <c:idx val="36"/>
          <c:order val="36"/>
          <c:spPr>
            <a:ln w="12700" cmpd="sng">
              <a:solidFill>
                <a:srgbClr val="FF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56A-4376-BF1A-FF4D4240D9F0}"/>
            </c:ext>
          </c:extLst>
        </c:ser>
        <c:ser>
          <c:idx val="37"/>
          <c:order val="37"/>
          <c:spPr>
            <a:ln w="12700" cmpd="sng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56A-4376-BF1A-FF4D4240D9F0}"/>
            </c:ext>
          </c:extLst>
        </c:ser>
        <c:ser>
          <c:idx val="38"/>
          <c:order val="38"/>
          <c:spPr>
            <a:ln w="12700" cmpd="sng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56A-4376-BF1A-FF4D4240D9F0}"/>
            </c:ext>
          </c:extLst>
        </c:ser>
        <c:ser>
          <c:idx val="39"/>
          <c:order val="39"/>
          <c:spPr>
            <a:ln w="12700" cmpd="sng">
              <a:solidFill>
                <a:srgbClr val="8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56A-4376-BF1A-FF4D4240D9F0}"/>
            </c:ext>
          </c:extLst>
        </c:ser>
        <c:ser>
          <c:idx val="40"/>
          <c:order val="40"/>
          <c:spPr>
            <a:ln w="12700" cmpd="sng">
              <a:solidFill>
                <a:srgbClr val="008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56A-4376-BF1A-FF4D4240D9F0}"/>
            </c:ext>
          </c:extLst>
        </c:ser>
        <c:ser>
          <c:idx val="41"/>
          <c:order val="41"/>
          <c:spPr>
            <a:ln w="12700" cmpd="sng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56A-4376-BF1A-FF4D4240D9F0}"/>
            </c:ext>
          </c:extLst>
        </c:ser>
        <c:ser>
          <c:idx val="42"/>
          <c:order val="42"/>
          <c:spPr>
            <a:ln w="12700" cmpd="sng">
              <a:solidFill>
                <a:srgbClr val="808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56A-4376-BF1A-FF4D4240D9F0}"/>
            </c:ext>
          </c:extLst>
        </c:ser>
        <c:ser>
          <c:idx val="43"/>
          <c:order val="43"/>
          <c:spPr>
            <a:ln w="12700" cmpd="sng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56A-4376-BF1A-FF4D4240D9F0}"/>
            </c:ext>
          </c:extLst>
        </c:ser>
        <c:ser>
          <c:idx val="44"/>
          <c:order val="44"/>
          <c:spPr>
            <a:ln w="12700" cmpd="sng">
              <a:solidFill>
                <a:srgbClr val="0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56A-4376-BF1A-FF4D4240D9F0}"/>
            </c:ext>
          </c:extLst>
        </c:ser>
        <c:ser>
          <c:idx val="45"/>
          <c:order val="45"/>
          <c:spPr>
            <a:ln w="12700" cmpd="sng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56A-4376-BF1A-FF4D4240D9F0}"/>
            </c:ext>
          </c:extLst>
        </c:ser>
        <c:ser>
          <c:idx val="46"/>
          <c:order val="46"/>
          <c:spPr>
            <a:ln w="12700" cmpd="sng">
              <a:solidFill>
                <a:srgbClr val="8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56A-4376-BF1A-FF4D4240D9F0}"/>
            </c:ext>
          </c:extLst>
        </c:ser>
        <c:ser>
          <c:idx val="47"/>
          <c:order val="47"/>
          <c:spPr>
            <a:ln w="12700" cmpd="sng">
              <a:solidFill>
                <a:srgbClr val="9999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56A-4376-BF1A-FF4D4240D9F0}"/>
            </c:ext>
          </c:extLst>
        </c:ser>
        <c:ser>
          <c:idx val="48"/>
          <c:order val="48"/>
          <c:spPr>
            <a:ln w="12700" cmpd="sng">
              <a:solidFill>
                <a:srgbClr val="99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56A-4376-BF1A-FF4D4240D9F0}"/>
            </c:ext>
          </c:extLst>
        </c:ser>
        <c:ser>
          <c:idx val="49"/>
          <c:order val="49"/>
          <c:spPr>
            <a:ln w="12700" cmpd="sng">
              <a:solidFill>
                <a:srgbClr val="FFFF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56A-4376-BF1A-FF4D424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6804"/>
        <c:axId val="47557364"/>
      </c:scatterChart>
      <c:valAx>
        <c:axId val="18236804"/>
        <c:scaling>
          <c:orientation val="minMax"/>
        </c:scaling>
        <c:delete val="0"/>
        <c:axPos val="b"/>
        <c:title>
          <c:tx>
            <c:rich>
              <a:bodyPr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Timer</a:t>
                </a:r>
              </a:p>
            </c:rich>
          </c:tx>
          <c:layout>
            <c:manualLayout>
              <c:xMode val="edge"/>
              <c:yMode val="edge"/>
              <c:x val="0.50224999999999997"/>
              <c:y val="0.94450000000000001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7557364"/>
        <c:crosses val="autoZero"/>
        <c:crossBetween val="midCat"/>
      </c:valAx>
      <c:valAx>
        <c:axId val="47557364"/>
        <c:scaling>
          <c:orientation val="minMax"/>
        </c:scaling>
        <c:delete val="0"/>
        <c:axPos val="l"/>
        <c:title>
          <c:tx>
            <c:rich>
              <a:bodyPr rot="-5400000" vert="horz"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Måleverdi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0749999999999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236804"/>
        <c:crosses val="autoZero"/>
        <c:crossBetween val="midCat"/>
        <c:majorUnit val="50"/>
        <c:minorUnit val="10"/>
      </c:valAx>
      <c:spPr>
        <a:noFill/>
        <a:ln w="12700" cap="flat" cmpd="sng">
          <a:solidFill>
            <a:srgbClr val="FFFFFF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"/>
          <c:y val="4.1250000000000002E-2"/>
          <c:w val="0.83750000000000002"/>
          <c:h val="0.852500000000000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103.5770223420236</c:v>
                </c:pt>
                <c:pt idx="2">
                  <c:v>104.0650873023456</c:v>
                </c:pt>
                <c:pt idx="3">
                  <c:v>105.58421187606437</c:v>
                </c:pt>
                <c:pt idx="4">
                  <c:v>107.73369144574596</c:v>
                </c:pt>
                <c:pt idx="5">
                  <c:v>107.1613486704867</c:v>
                </c:pt>
                <c:pt idx="6">
                  <c:v>108.17823640183155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11A-9A06-7E49EC75717E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B-411A-9A06-7E49EC75717E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113.71340785542397</c:v>
                </c:pt>
                <c:pt idx="2">
                  <c:v>104.70684473326266</c:v>
                </c:pt>
                <c:pt idx="3">
                  <c:v>105.32844644146475</c:v>
                </c:pt>
                <c:pt idx="4">
                  <c:v>105.85235606267906</c:v>
                </c:pt>
                <c:pt idx="5">
                  <c:v>106.16247599056679</c:v>
                </c:pt>
                <c:pt idx="6">
                  <c:v>109.13682536136329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B-411A-9A06-7E49EC75717E}"/>
            </c:ext>
          </c:extLst>
        </c:ser>
        <c:ser>
          <c:idx val="3"/>
          <c:order val="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99.335294301765174</c:v>
                </c:pt>
                <c:pt idx="2">
                  <c:v>109.5859598867476</c:v>
                </c:pt>
                <c:pt idx="3">
                  <c:v>104.15297972698512</c:v>
                </c:pt>
                <c:pt idx="4">
                  <c:v>108.37311611560831</c:v>
                </c:pt>
                <c:pt idx="5">
                  <c:v>121.18917075037415</c:v>
                </c:pt>
                <c:pt idx="6">
                  <c:v>121.08078305904549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B-411A-9A06-7E49EC75717E}"/>
            </c:ext>
          </c:extLst>
        </c:ser>
        <c:ser>
          <c:idx val="4"/>
          <c:order val="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93.932823816641005</c:v>
                </c:pt>
                <c:pt idx="2">
                  <c:v>94.233163929088434</c:v>
                </c:pt>
                <c:pt idx="3">
                  <c:v>92.401154081587279</c:v>
                </c:pt>
                <c:pt idx="4">
                  <c:v>95.985720040941345</c:v>
                </c:pt>
                <c:pt idx="5">
                  <c:v>97.350261225281386</c:v>
                </c:pt>
                <c:pt idx="6">
                  <c:v>92.62684754497613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B-411A-9A06-7E49EC75717E}"/>
            </c:ext>
          </c:extLst>
        </c:ser>
        <c:ser>
          <c:idx val="5"/>
          <c:order val="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100.49230661565825</c:v>
                </c:pt>
                <c:pt idx="2">
                  <c:v>98.724321281052084</c:v>
                </c:pt>
                <c:pt idx="3">
                  <c:v>102.13019257804868</c:v>
                </c:pt>
                <c:pt idx="4">
                  <c:v>97.127261808622592</c:v>
                </c:pt>
                <c:pt idx="5">
                  <c:v>96.446938175079708</c:v>
                </c:pt>
                <c:pt idx="6">
                  <c:v>102.66285094114946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B-411A-9A06-7E49EC75717E}"/>
            </c:ext>
          </c:extLst>
        </c:ser>
        <c:ser>
          <c:idx val="6"/>
          <c:order val="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105.43192208116669</c:v>
                </c:pt>
                <c:pt idx="2">
                  <c:v>105.26249004863209</c:v>
                </c:pt>
                <c:pt idx="3">
                  <c:v>111.68494690618134</c:v>
                </c:pt>
                <c:pt idx="4">
                  <c:v>110.92900463856749</c:v>
                </c:pt>
                <c:pt idx="5">
                  <c:v>115.77853560362219</c:v>
                </c:pt>
                <c:pt idx="6">
                  <c:v>112.05714392649429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B-411A-9A06-7E49EC75717E}"/>
            </c:ext>
          </c:extLst>
        </c:ser>
        <c:ser>
          <c:idx val="7"/>
          <c:order val="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104.56111189322269</c:v>
                </c:pt>
                <c:pt idx="2">
                  <c:v>106.115485022743</c:v>
                </c:pt>
                <c:pt idx="3">
                  <c:v>100.76772647398565</c:v>
                </c:pt>
                <c:pt idx="4">
                  <c:v>103.2102778758177</c:v>
                </c:pt>
                <c:pt idx="5">
                  <c:v>102.11538706929153</c:v>
                </c:pt>
                <c:pt idx="6">
                  <c:v>105.40166933052151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B-411A-9A06-7E49EC75717E}"/>
            </c:ext>
          </c:extLst>
        </c:ser>
        <c:ser>
          <c:idx val="8"/>
          <c:order val="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103.7139424514032</c:v>
                </c:pt>
                <c:pt idx="2">
                  <c:v>109.73775212996574</c:v>
                </c:pt>
                <c:pt idx="3">
                  <c:v>113.62509925084854</c:v>
                </c:pt>
                <c:pt idx="4">
                  <c:v>113.51184398848947</c:v>
                </c:pt>
                <c:pt idx="5">
                  <c:v>112.55452295420784</c:v>
                </c:pt>
                <c:pt idx="6">
                  <c:v>117.89376520464008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B-411A-9A06-7E49EC75717E}"/>
            </c:ext>
          </c:extLst>
        </c:ser>
        <c:ser>
          <c:idx val="9"/>
          <c:order val="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99.198622001499885</c:v>
                </c:pt>
                <c:pt idx="2">
                  <c:v>104.11929092907614</c:v>
                </c:pt>
                <c:pt idx="3">
                  <c:v>103.50242405337731</c:v>
                </c:pt>
                <c:pt idx="4">
                  <c:v>105.64919694070672</c:v>
                </c:pt>
                <c:pt idx="5">
                  <c:v>108.34567467545348</c:v>
                </c:pt>
                <c:pt idx="6">
                  <c:v>109.46159962313229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EB-411A-9A06-7E49EC75717E}"/>
            </c:ext>
          </c:extLst>
        </c:ser>
        <c:ser>
          <c:idx val="10"/>
          <c:order val="1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103.74521300333434</c:v>
                </c:pt>
                <c:pt idx="2">
                  <c:v>106.21442854092307</c:v>
                </c:pt>
                <c:pt idx="3">
                  <c:v>107.09539259134854</c:v>
                </c:pt>
                <c:pt idx="4">
                  <c:v>102.1369410959046</c:v>
                </c:pt>
                <c:pt idx="5">
                  <c:v>105.01373375253131</c:v>
                </c:pt>
                <c:pt idx="6">
                  <c:v>104.20634373368192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EB-411A-9A06-7E49EC75717E}"/>
            </c:ext>
          </c:extLst>
        </c:ser>
        <c:ser>
          <c:idx val="11"/>
          <c:order val="1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113.05525488634541</c:v>
                </c:pt>
                <c:pt idx="2">
                  <c:v>115.89817749416602</c:v>
                </c:pt>
                <c:pt idx="3">
                  <c:v>122.48941983444364</c:v>
                </c:pt>
                <c:pt idx="4">
                  <c:v>121.08096571899061</c:v>
                </c:pt>
                <c:pt idx="5">
                  <c:v>128.06086022038954</c:v>
                </c:pt>
                <c:pt idx="6">
                  <c:v>128.1579869528284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EB-411A-9A06-7E49EC75717E}"/>
            </c:ext>
          </c:extLst>
        </c:ser>
        <c:ser>
          <c:idx val="12"/>
          <c:order val="1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112.23427828959419</c:v>
                </c:pt>
                <c:pt idx="2">
                  <c:v>124.10277007199871</c:v>
                </c:pt>
                <c:pt idx="3">
                  <c:v>119.68250082146952</c:v>
                </c:pt>
                <c:pt idx="4">
                  <c:v>113.91628638143652</c:v>
                </c:pt>
                <c:pt idx="5">
                  <c:v>128.14888937624212</c:v>
                </c:pt>
                <c:pt idx="6">
                  <c:v>133.54861748076519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EB-411A-9A06-7E49EC75717E}"/>
            </c:ext>
          </c:extLst>
        </c:ser>
        <c:ser>
          <c:idx val="13"/>
          <c:order val="1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80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100.85657699716364</c:v>
                </c:pt>
                <c:pt idx="2">
                  <c:v>101.848717578087</c:v>
                </c:pt>
                <c:pt idx="3">
                  <c:v>105.03191181493744</c:v>
                </c:pt>
                <c:pt idx="4">
                  <c:v>103.7277580446155</c:v>
                </c:pt>
                <c:pt idx="5">
                  <c:v>103.41526967096839</c:v>
                </c:pt>
                <c:pt idx="6">
                  <c:v>104.19545067758962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EB-411A-9A06-7E49EC75717E}"/>
            </c:ext>
          </c:extLst>
        </c:ser>
        <c:ser>
          <c:idx val="14"/>
          <c:order val="1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103.62922883304677</c:v>
                </c:pt>
                <c:pt idx="2">
                  <c:v>108.17467673496968</c:v>
                </c:pt>
                <c:pt idx="3">
                  <c:v>108.74415403620684</c:v>
                </c:pt>
                <c:pt idx="4">
                  <c:v>114.03076982465781</c:v>
                </c:pt>
                <c:pt idx="5">
                  <c:v>109.21123710750879</c:v>
                </c:pt>
                <c:pt idx="6">
                  <c:v>106.43751309956062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EB-411A-9A06-7E49EC75717E}"/>
            </c:ext>
          </c:extLst>
        </c:ser>
        <c:ser>
          <c:idx val="15"/>
          <c:order val="1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107.14264675503271</c:v>
                </c:pt>
                <c:pt idx="2">
                  <c:v>107.38414070684364</c:v>
                </c:pt>
                <c:pt idx="3">
                  <c:v>113.01112267910678</c:v>
                </c:pt>
                <c:pt idx="4">
                  <c:v>108.45636729354717</c:v>
                </c:pt>
                <c:pt idx="5">
                  <c:v>108.49419988410843</c:v>
                </c:pt>
                <c:pt idx="6">
                  <c:v>112.02613519711193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EB-411A-9A06-7E49EC75717E}"/>
            </c:ext>
          </c:extLst>
        </c:ser>
        <c:ser>
          <c:idx val="16"/>
          <c:order val="1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104.3797365574918</c:v>
                </c:pt>
                <c:pt idx="2">
                  <c:v>104.69254315498007</c:v>
                </c:pt>
                <c:pt idx="3">
                  <c:v>99.012461476384033</c:v>
                </c:pt>
                <c:pt idx="4">
                  <c:v>106.55370026801153</c:v>
                </c:pt>
                <c:pt idx="5">
                  <c:v>108.20256387167602</c:v>
                </c:pt>
                <c:pt idx="6">
                  <c:v>116.8131787209316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EB-411A-9A06-7E49EC75717E}"/>
            </c:ext>
          </c:extLst>
        </c:ser>
        <c:ser>
          <c:idx val="17"/>
          <c:order val="1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102.38649144930029</c:v>
                </c:pt>
                <c:pt idx="2">
                  <c:v>102.34606692482031</c:v>
                </c:pt>
                <c:pt idx="3">
                  <c:v>103.31237832313833</c:v>
                </c:pt>
                <c:pt idx="4">
                  <c:v>105.68190381507586</c:v>
                </c:pt>
                <c:pt idx="5">
                  <c:v>101.04150492628487</c:v>
                </c:pt>
                <c:pt idx="6">
                  <c:v>105.1877516659146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EB-411A-9A06-7E49EC75717E}"/>
            </c:ext>
          </c:extLst>
        </c:ser>
        <c:ser>
          <c:idx val="18"/>
          <c:order val="1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102.76358767888512</c:v>
                </c:pt>
                <c:pt idx="2">
                  <c:v>113.04159513043406</c:v>
                </c:pt>
                <c:pt idx="3">
                  <c:v>113.83411001615016</c:v>
                </c:pt>
                <c:pt idx="4">
                  <c:v>111.27410061976593</c:v>
                </c:pt>
                <c:pt idx="5">
                  <c:v>110.74978292231339</c:v>
                </c:pt>
                <c:pt idx="6">
                  <c:v>115.1445226722648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EB-411A-9A06-7E49EC75717E}"/>
            </c:ext>
          </c:extLst>
        </c:ser>
        <c:ser>
          <c:idx val="19"/>
          <c:order val="1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107.18115970833108</c:v>
                </c:pt>
                <c:pt idx="2">
                  <c:v>106.21312933478112</c:v>
                </c:pt>
                <c:pt idx="3">
                  <c:v>113.05780049604266</c:v>
                </c:pt>
                <c:pt idx="4">
                  <c:v>113.01553543624929</c:v>
                </c:pt>
                <c:pt idx="5">
                  <c:v>109.84108403255757</c:v>
                </c:pt>
                <c:pt idx="6">
                  <c:v>100.07486965821293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EB-411A-9A06-7E49EC75717E}"/>
            </c:ext>
          </c:extLst>
        </c:ser>
        <c:ser>
          <c:idx val="20"/>
          <c:order val="2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EB-411A-9A06-7E49EC75717E}"/>
            </c:ext>
          </c:extLst>
        </c:ser>
        <c:ser>
          <c:idx val="21"/>
          <c:order val="2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EB-411A-9A06-7E49EC75717E}"/>
            </c:ext>
          </c:extLst>
        </c:ser>
        <c:ser>
          <c:idx val="22"/>
          <c:order val="2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EB-411A-9A06-7E49EC75717E}"/>
            </c:ext>
          </c:extLst>
        </c:ser>
        <c:ser>
          <c:idx val="23"/>
          <c:order val="2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EB-411A-9A06-7E49EC75717E}"/>
            </c:ext>
          </c:extLst>
        </c:ser>
        <c:ser>
          <c:idx val="24"/>
          <c:order val="2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EB-411A-9A06-7E49EC75717E}"/>
            </c:ext>
          </c:extLst>
        </c:ser>
        <c:ser>
          <c:idx val="25"/>
          <c:order val="2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EB-411A-9A06-7E49EC75717E}"/>
            </c:ext>
          </c:extLst>
        </c:ser>
        <c:ser>
          <c:idx val="26"/>
          <c:order val="2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EB-411A-9A06-7E49EC75717E}"/>
            </c:ext>
          </c:extLst>
        </c:ser>
        <c:ser>
          <c:idx val="27"/>
          <c:order val="2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EB-411A-9A06-7E49EC75717E}"/>
            </c:ext>
          </c:extLst>
        </c:ser>
        <c:ser>
          <c:idx val="28"/>
          <c:order val="2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EB-411A-9A06-7E49EC75717E}"/>
            </c:ext>
          </c:extLst>
        </c:ser>
        <c:ser>
          <c:idx val="29"/>
          <c:order val="2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EB-411A-9A06-7E49EC75717E}"/>
            </c:ext>
          </c:extLst>
        </c:ser>
        <c:ser>
          <c:idx val="30"/>
          <c:order val="3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EB-411A-9A06-7E49EC75717E}"/>
            </c:ext>
          </c:extLst>
        </c:ser>
        <c:ser>
          <c:idx val="31"/>
          <c:order val="3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EB-411A-9A06-7E49EC75717E}"/>
            </c:ext>
          </c:extLst>
        </c:ser>
        <c:ser>
          <c:idx val="32"/>
          <c:order val="3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CEB-411A-9A06-7E49EC75717E}"/>
            </c:ext>
          </c:extLst>
        </c:ser>
        <c:ser>
          <c:idx val="33"/>
          <c:order val="3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CEB-411A-9A06-7E49EC75717E}"/>
            </c:ext>
          </c:extLst>
        </c:ser>
        <c:ser>
          <c:idx val="34"/>
          <c:order val="3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CEB-411A-9A06-7E49EC75717E}"/>
            </c:ext>
          </c:extLst>
        </c:ser>
        <c:ser>
          <c:idx val="35"/>
          <c:order val="3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EB-411A-9A06-7E49EC75717E}"/>
            </c:ext>
          </c:extLst>
        </c:ser>
        <c:ser>
          <c:idx val="36"/>
          <c:order val="3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EB-411A-9A06-7E49EC75717E}"/>
            </c:ext>
          </c:extLst>
        </c:ser>
        <c:ser>
          <c:idx val="37"/>
          <c:order val="3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CEB-411A-9A06-7E49EC75717E}"/>
            </c:ext>
          </c:extLst>
        </c:ser>
        <c:ser>
          <c:idx val="38"/>
          <c:order val="3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CEB-411A-9A06-7E49EC75717E}"/>
            </c:ext>
          </c:extLst>
        </c:ser>
        <c:ser>
          <c:idx val="39"/>
          <c:order val="3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CEB-411A-9A06-7E49EC75717E}"/>
            </c:ext>
          </c:extLst>
        </c:ser>
        <c:ser>
          <c:idx val="40"/>
          <c:order val="4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CEB-411A-9A06-7E49EC75717E}"/>
            </c:ext>
          </c:extLst>
        </c:ser>
        <c:ser>
          <c:idx val="41"/>
          <c:order val="4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CEB-411A-9A06-7E49EC75717E}"/>
            </c:ext>
          </c:extLst>
        </c:ser>
        <c:ser>
          <c:idx val="42"/>
          <c:order val="4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CEB-411A-9A06-7E49EC75717E}"/>
            </c:ext>
          </c:extLst>
        </c:ser>
        <c:ser>
          <c:idx val="43"/>
          <c:order val="4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CEB-411A-9A06-7E49EC75717E}"/>
            </c:ext>
          </c:extLst>
        </c:ser>
        <c:ser>
          <c:idx val="44"/>
          <c:order val="4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CEB-411A-9A06-7E49EC75717E}"/>
            </c:ext>
          </c:extLst>
        </c:ser>
        <c:ser>
          <c:idx val="45"/>
          <c:order val="4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CEB-411A-9A06-7E49EC75717E}"/>
            </c:ext>
          </c:extLst>
        </c:ser>
        <c:ser>
          <c:idx val="46"/>
          <c:order val="4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CEB-411A-9A06-7E49EC75717E}"/>
            </c:ext>
          </c:extLst>
        </c:ser>
        <c:ser>
          <c:idx val="47"/>
          <c:order val="4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CEB-411A-9A06-7E49EC75717E}"/>
            </c:ext>
          </c:extLst>
        </c:ser>
        <c:ser>
          <c:idx val="48"/>
          <c:order val="4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CEB-411A-9A06-7E49EC75717E}"/>
            </c:ext>
          </c:extLst>
        </c:ser>
        <c:ser>
          <c:idx val="49"/>
          <c:order val="4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CEB-411A-9A06-7E49EC75717E}"/>
            </c:ext>
          </c:extLst>
        </c:ser>
        <c:ser>
          <c:idx val="50"/>
          <c:order val="50"/>
          <c:spPr>
            <a:ln w="28575">
              <a:noFill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 cap="flat" cmpd="sng">
                <a:solidFill>
                  <a:srgbClr val="FF0000"/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1.962635640841943</c:v>
                  </c:pt>
                  <c:pt idx="2">
                    <c:v>2.5401332844442703</c:v>
                  </c:pt>
                  <c:pt idx="3">
                    <c:v>2.9119117674091672</c:v>
                  </c:pt>
                  <c:pt idx="4">
                    <c:v>2.432046441100332</c:v>
                  </c:pt>
                  <c:pt idx="5">
                    <c:v>3.5099849475557012</c:v>
                  </c:pt>
                  <c:pt idx="6">
                    <c:v>3.8917344390082089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1.962635640841943</c:v>
                  </c:pt>
                  <c:pt idx="2">
                    <c:v>2.5401332844442703</c:v>
                  </c:pt>
                  <c:pt idx="3">
                    <c:v>2.9119117674091672</c:v>
                  </c:pt>
                  <c:pt idx="4">
                    <c:v>2.432046441100332</c:v>
                  </c:pt>
                  <c:pt idx="5">
                    <c:v>3.5099849475557012</c:v>
                  </c:pt>
                  <c:pt idx="6">
                    <c:v>3.8917344390082089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 cap="flat" cmpd="sng">
                <a:solidFill>
                  <a:srgbClr val="FF0000"/>
                </a:solidFill>
                <a:prstDash val="solid"/>
              </a:ln>
              <a:effectLst/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104.28055934301737</c:v>
                </c:pt>
                <c:pt idx="2">
                  <c:v>106.65613899657457</c:v>
                </c:pt>
                <c:pt idx="3">
                  <c:v>107.60254913040902</c:v>
                </c:pt>
                <c:pt idx="4">
                  <c:v>107.80246302186491</c:v>
                </c:pt>
                <c:pt idx="5">
                  <c:v>109.43597057257603</c:v>
                </c:pt>
                <c:pt idx="6">
                  <c:v>110.75221532905346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CEB-411A-9A06-7E49EC75717E}"/>
            </c:ext>
          </c:extLst>
        </c:ser>
        <c:ser>
          <c:idx val="51"/>
          <c:order val="51"/>
          <c:spPr>
            <a:ln w="254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CEB-411A-9A06-7E49EC75717E}"/>
            </c:ext>
          </c:extLst>
        </c:ser>
        <c:ser>
          <c:idx val="52"/>
          <c:order val="52"/>
          <c:spPr>
            <a:ln w="254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CEB-411A-9A06-7E49EC75717E}"/>
            </c:ext>
          </c:extLst>
        </c:ser>
        <c:ser>
          <c:idx val="53"/>
          <c:order val="53"/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CEB-411A-9A06-7E49EC75717E}"/>
            </c:ext>
          </c:extLst>
        </c:ser>
        <c:ser>
          <c:idx val="54"/>
          <c:order val="54"/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CEB-411A-9A06-7E49EC75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2811"/>
        <c:axId val="39372197"/>
      </c:scatterChart>
      <c:valAx>
        <c:axId val="33582811"/>
        <c:scaling>
          <c:orientation val="minMax"/>
        </c:scaling>
        <c:delete val="0"/>
        <c:axPos val="b"/>
        <c:title>
          <c:tx>
            <c:rich>
              <a:bodyPr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Timer</a:t>
                </a:r>
              </a:p>
            </c:rich>
          </c:tx>
          <c:layout>
            <c:manualLayout>
              <c:xMode val="edge"/>
              <c:yMode val="edge"/>
              <c:x val="0.50324999999999998"/>
              <c:y val="0.94274999999999998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9372197"/>
        <c:crosses val="autoZero"/>
        <c:crossBetween val="midCat"/>
      </c:valAx>
      <c:valAx>
        <c:axId val="39372197"/>
        <c:scaling>
          <c:orientation val="minMax"/>
        </c:scaling>
        <c:delete val="0"/>
        <c:axPos val="l"/>
        <c:title>
          <c:tx>
            <c:rich>
              <a:bodyPr rot="-5400000" vert="horz"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4999999999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3582811"/>
        <c:crosses val="autoZero"/>
        <c:crossBetween val="midCat"/>
      </c:valAx>
      <c:spPr>
        <a:noFill/>
        <a:ln w="12700" cap="flat" cmpd="sng">
          <a:solidFill>
            <a:srgbClr val="FFFFFF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22</xdr:col>
      <xdr:colOff>533400</xdr:colOff>
      <xdr:row>112</xdr:row>
      <xdr:rowOff>114300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27"/>
  <sheetViews>
    <sheetView workbookViewId="0">
      <selection activeCell="L1" sqref="L1"/>
    </sheetView>
  </sheetViews>
  <sheetFormatPr defaultColWidth="11.42578125" defaultRowHeight="12.75" x14ac:dyDescent="0.2"/>
  <cols>
    <col min="1" max="1" width="15.42578125" style="32" customWidth="1"/>
    <col min="2" max="2" width="11.42578125" style="32"/>
    <col min="3" max="3" width="31.42578125" style="32" bestFit="1" customWidth="1"/>
    <col min="4" max="16384" width="11.42578125" style="32"/>
  </cols>
  <sheetData>
    <row r="1" spans="3:9" ht="57" customHeight="1" x14ac:dyDescent="0.6">
      <c r="C1" s="98" t="s">
        <v>0</v>
      </c>
      <c r="D1" s="98"/>
      <c r="E1" s="98"/>
      <c r="F1" s="98"/>
      <c r="G1" s="98"/>
      <c r="H1" s="98"/>
      <c r="I1" s="98"/>
    </row>
    <row r="3" spans="3:9" ht="35.25" x14ac:dyDescent="0.5">
      <c r="C3" s="78" t="s">
        <v>1</v>
      </c>
      <c r="D3" s="78" t="s">
        <v>2</v>
      </c>
      <c r="E3" s="72"/>
      <c r="F3" s="72"/>
    </row>
    <row r="6" spans="3:9" ht="42.75" customHeight="1" x14ac:dyDescent="0.3">
      <c r="C6" s="76" t="s">
        <v>3</v>
      </c>
      <c r="D6" s="109" t="s">
        <v>4</v>
      </c>
      <c r="E6" s="110"/>
      <c r="F6" s="110"/>
      <c r="G6" s="110"/>
      <c r="H6" s="110"/>
      <c r="I6" s="111"/>
    </row>
    <row r="7" spans="3:9" ht="26.25" customHeight="1" x14ac:dyDescent="0.3">
      <c r="C7" s="76" t="s">
        <v>5</v>
      </c>
      <c r="D7" s="99" t="s">
        <v>6</v>
      </c>
      <c r="E7" s="100"/>
      <c r="F7" s="100"/>
      <c r="G7" s="100"/>
      <c r="H7" s="100"/>
      <c r="I7" s="101"/>
    </row>
    <row r="8" spans="3:9" ht="20.25" x14ac:dyDescent="0.3">
      <c r="C8" s="76" t="s">
        <v>7</v>
      </c>
      <c r="D8" s="102" t="s">
        <v>8</v>
      </c>
      <c r="E8" s="103"/>
      <c r="F8" s="103"/>
      <c r="G8" s="103"/>
      <c r="H8" s="103"/>
      <c r="I8" s="104"/>
    </row>
    <row r="9" spans="3:9" x14ac:dyDescent="0.2">
      <c r="C9" s="77" t="s">
        <v>9</v>
      </c>
      <c r="D9" s="105"/>
      <c r="E9" s="106"/>
      <c r="F9" s="106"/>
      <c r="G9" s="106"/>
      <c r="H9" s="106"/>
      <c r="I9" s="107"/>
    </row>
    <row r="10" spans="3:9" ht="25.5" customHeight="1" x14ac:dyDescent="0.3">
      <c r="C10" s="76" t="s">
        <v>10</v>
      </c>
      <c r="D10" s="108" t="s">
        <v>11</v>
      </c>
      <c r="E10" s="100"/>
      <c r="F10" s="100"/>
      <c r="G10" s="100"/>
      <c r="H10" s="100"/>
      <c r="I10" s="101"/>
    </row>
    <row r="11" spans="3:9" ht="24.75" customHeight="1" x14ac:dyDescent="0.3">
      <c r="C11" s="76" t="s">
        <v>12</v>
      </c>
      <c r="D11" s="108" t="s">
        <v>13</v>
      </c>
      <c r="E11" s="100"/>
      <c r="F11" s="100"/>
      <c r="G11" s="100"/>
      <c r="H11" s="100"/>
      <c r="I11" s="101"/>
    </row>
    <row r="15" spans="3:9" ht="26.25" x14ac:dyDescent="0.4">
      <c r="C15" s="73" t="s">
        <v>14</v>
      </c>
    </row>
    <row r="17" spans="3:9" ht="13.5" thickBot="1" x14ac:dyDescent="0.25"/>
    <row r="18" spans="3:9" ht="81.75" thickBot="1" x14ac:dyDescent="0.25">
      <c r="C18" s="74" t="s">
        <v>15</v>
      </c>
      <c r="D18" s="112" t="s">
        <v>16</v>
      </c>
      <c r="E18" s="113"/>
      <c r="F18" s="113"/>
      <c r="G18" s="113"/>
      <c r="H18" s="113"/>
      <c r="I18" s="114"/>
    </row>
    <row r="19" spans="3:9" ht="41.25" thickBot="1" x14ac:dyDescent="0.25">
      <c r="C19" s="75" t="s">
        <v>17</v>
      </c>
      <c r="D19" s="112" t="s">
        <v>18</v>
      </c>
      <c r="E19" s="113"/>
      <c r="F19" s="113"/>
      <c r="G19" s="113"/>
      <c r="H19" s="113"/>
      <c r="I19" s="114"/>
    </row>
    <row r="20" spans="3:9" ht="41.25" thickBot="1" x14ac:dyDescent="0.25">
      <c r="C20" s="75" t="s">
        <v>19</v>
      </c>
      <c r="D20" s="112" t="s">
        <v>20</v>
      </c>
      <c r="E20" s="113"/>
      <c r="F20" s="113"/>
      <c r="G20" s="113"/>
      <c r="H20" s="113"/>
      <c r="I20" s="114"/>
    </row>
    <row r="21" spans="3:9" ht="21" thickBot="1" x14ac:dyDescent="0.25">
      <c r="C21" s="75" t="s">
        <v>21</v>
      </c>
      <c r="D21" s="112" t="s">
        <v>16</v>
      </c>
      <c r="E21" s="113"/>
      <c r="F21" s="113"/>
      <c r="G21" s="113"/>
      <c r="H21" s="113"/>
      <c r="I21" s="114"/>
    </row>
    <row r="22" spans="3:9" ht="21" thickBot="1" x14ac:dyDescent="0.25">
      <c r="C22" s="75" t="s">
        <v>22</v>
      </c>
      <c r="D22" s="112" t="s">
        <v>23</v>
      </c>
      <c r="E22" s="113"/>
      <c r="F22" s="113"/>
      <c r="G22" s="113"/>
      <c r="H22" s="113"/>
      <c r="I22" s="114"/>
    </row>
    <row r="26" spans="3:9" ht="26.25" x14ac:dyDescent="0.4">
      <c r="C26" s="73" t="s">
        <v>24</v>
      </c>
    </row>
    <row r="27" spans="3:9" x14ac:dyDescent="0.2">
      <c r="C27" s="32" t="s">
        <v>25</v>
      </c>
    </row>
  </sheetData>
  <mergeCells count="11">
    <mergeCell ref="D18:I18"/>
    <mergeCell ref="D19:I19"/>
    <mergeCell ref="D20:I20"/>
    <mergeCell ref="D21:I21"/>
    <mergeCell ref="D22:I22"/>
    <mergeCell ref="C1:I1"/>
    <mergeCell ref="D7:I7"/>
    <mergeCell ref="D8:I9"/>
    <mergeCell ref="D10:I10"/>
    <mergeCell ref="D11:I11"/>
    <mergeCell ref="D6:I6"/>
  </mergeCells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A2" sqref="A2"/>
    </sheetView>
  </sheetViews>
  <sheetFormatPr defaultColWidth="11.42578125" defaultRowHeight="12.75" x14ac:dyDescent="0.2"/>
  <cols>
    <col min="1" max="1" width="57.42578125" style="34" customWidth="1"/>
    <col min="2" max="2" width="26.28515625" style="34" customWidth="1"/>
    <col min="3" max="3" width="13" style="34" customWidth="1"/>
    <col min="4" max="4" width="13.28515625" style="34" customWidth="1"/>
    <col min="5" max="5" width="13.42578125" style="34" customWidth="1"/>
    <col min="6" max="6" width="13.5703125" style="34" customWidth="1"/>
    <col min="7" max="11" width="13.7109375" style="34" bestFit="1" customWidth="1"/>
    <col min="12" max="16384" width="11.42578125" style="34"/>
  </cols>
  <sheetData>
    <row r="1" spans="1:7" ht="20.25" x14ac:dyDescent="0.3">
      <c r="A1" s="33" t="s">
        <v>26</v>
      </c>
      <c r="B1" s="33"/>
      <c r="C1" s="33"/>
      <c r="D1" s="33"/>
      <c r="E1" s="33"/>
      <c r="F1" s="33"/>
      <c r="G1" s="33"/>
    </row>
    <row r="2" spans="1:7" ht="245.25" customHeight="1" x14ac:dyDescent="0.3">
      <c r="A2" s="96" t="s">
        <v>27</v>
      </c>
      <c r="B2" s="33"/>
      <c r="C2" s="33"/>
      <c r="D2" s="33"/>
      <c r="E2" s="33"/>
      <c r="F2" s="33"/>
      <c r="G2" s="33"/>
    </row>
    <row r="3" spans="1:7" ht="20.25" x14ac:dyDescent="0.3">
      <c r="A3" s="33" t="s">
        <v>28</v>
      </c>
      <c r="B3" s="35" t="s">
        <v>29</v>
      </c>
      <c r="C3" s="33"/>
      <c r="D3" s="33"/>
      <c r="E3" s="33"/>
      <c r="F3" s="33"/>
      <c r="G3" s="33"/>
    </row>
    <row r="4" spans="1:7" ht="15" x14ac:dyDescent="0.2">
      <c r="A4" s="36" t="s">
        <v>30</v>
      </c>
      <c r="B4" s="36"/>
      <c r="C4" s="36"/>
      <c r="D4" s="36"/>
      <c r="E4" s="36"/>
      <c r="F4" s="36"/>
      <c r="G4" s="36"/>
    </row>
    <row r="5" spans="1:7" ht="15" x14ac:dyDescent="0.2">
      <c r="A5" s="37" t="s">
        <v>31</v>
      </c>
      <c r="B5" s="36"/>
      <c r="C5" s="36"/>
      <c r="D5" s="36"/>
      <c r="E5" s="36"/>
      <c r="F5" s="36"/>
      <c r="G5" s="36"/>
    </row>
    <row r="6" spans="1:7" ht="15" x14ac:dyDescent="0.2">
      <c r="A6" s="36"/>
      <c r="B6" s="36"/>
      <c r="C6" s="36"/>
      <c r="D6" s="36"/>
      <c r="E6" s="36"/>
      <c r="F6" s="36"/>
      <c r="G6" s="36"/>
    </row>
    <row r="7" spans="1:7" ht="15" x14ac:dyDescent="0.2">
      <c r="A7" s="36" t="s">
        <v>32</v>
      </c>
      <c r="B7" s="36"/>
      <c r="C7" s="36"/>
      <c r="D7" s="36"/>
      <c r="E7" s="36"/>
      <c r="F7" s="36"/>
      <c r="G7" s="36"/>
    </row>
    <row r="8" spans="1:7" ht="15" x14ac:dyDescent="0.2">
      <c r="A8" s="37" t="s">
        <v>33</v>
      </c>
      <c r="B8" s="36"/>
      <c r="C8" s="36"/>
      <c r="D8" s="36"/>
      <c r="E8" s="36"/>
      <c r="F8" s="36"/>
      <c r="G8" s="36"/>
    </row>
    <row r="9" spans="1:7" ht="15" x14ac:dyDescent="0.2">
      <c r="A9" s="36"/>
      <c r="B9" s="36"/>
      <c r="C9" s="36"/>
      <c r="D9" s="36"/>
      <c r="E9" s="36"/>
      <c r="F9" s="36"/>
      <c r="G9" s="36"/>
    </row>
    <row r="10" spans="1:7" ht="15" x14ac:dyDescent="0.2">
      <c r="A10" s="36" t="s">
        <v>34</v>
      </c>
      <c r="B10" s="36"/>
      <c r="C10" s="36"/>
      <c r="D10" s="36"/>
      <c r="E10" s="36"/>
      <c r="F10" s="36"/>
      <c r="G10" s="36"/>
    </row>
    <row r="11" spans="1:7" ht="15" x14ac:dyDescent="0.2">
      <c r="A11" s="37" t="s">
        <v>35</v>
      </c>
      <c r="B11" s="36"/>
      <c r="C11" s="36"/>
      <c r="D11" s="36"/>
      <c r="E11" s="36"/>
      <c r="F11" s="36"/>
      <c r="G11" s="36"/>
    </row>
    <row r="12" spans="1:7" ht="15" x14ac:dyDescent="0.2">
      <c r="A12" s="36"/>
      <c r="B12" s="36"/>
      <c r="C12" s="36"/>
      <c r="D12" s="36"/>
      <c r="E12" s="36"/>
      <c r="F12" s="36"/>
      <c r="G12" s="36"/>
    </row>
    <row r="13" spans="1:7" ht="15" x14ac:dyDescent="0.2">
      <c r="A13" s="36" t="s">
        <v>36</v>
      </c>
      <c r="B13" s="36"/>
      <c r="C13" s="36"/>
      <c r="D13" s="36"/>
      <c r="E13" s="36"/>
      <c r="F13" s="36"/>
      <c r="G13" s="36"/>
    </row>
    <row r="14" spans="1:7" ht="15" x14ac:dyDescent="0.2">
      <c r="A14" s="38" t="s">
        <v>37</v>
      </c>
      <c r="B14" s="39" t="s">
        <v>38</v>
      </c>
      <c r="C14" s="39"/>
      <c r="D14" s="39"/>
      <c r="E14" s="36"/>
      <c r="F14" s="36"/>
      <c r="G14" s="36"/>
    </row>
    <row r="15" spans="1:7" ht="15" x14ac:dyDescent="0.2">
      <c r="A15" s="38"/>
      <c r="B15" s="39" t="s">
        <v>39</v>
      </c>
      <c r="C15" s="40"/>
      <c r="D15" s="41"/>
      <c r="E15" s="36"/>
      <c r="F15" s="36"/>
      <c r="G15" s="36"/>
    </row>
    <row r="16" spans="1:7" ht="15" x14ac:dyDescent="0.2">
      <c r="A16" s="38"/>
      <c r="B16" s="40" t="s">
        <v>40</v>
      </c>
      <c r="C16" s="42"/>
      <c r="D16" s="41"/>
      <c r="E16" s="36"/>
      <c r="F16" s="36"/>
      <c r="G16" s="36"/>
    </row>
    <row r="17" spans="1:10" ht="15" x14ac:dyDescent="0.2">
      <c r="A17" s="36"/>
      <c r="B17" s="36"/>
      <c r="C17" s="36"/>
      <c r="D17" s="36"/>
      <c r="E17" s="36"/>
      <c r="F17" s="36"/>
      <c r="G17" s="36"/>
    </row>
    <row r="18" spans="1:10" ht="15" x14ac:dyDescent="0.2">
      <c r="A18" s="36" t="s">
        <v>41</v>
      </c>
      <c r="B18" s="36"/>
      <c r="C18" s="36"/>
      <c r="D18" s="36"/>
      <c r="E18" s="36"/>
      <c r="F18" s="36"/>
      <c r="G18" s="36"/>
    </row>
    <row r="19" spans="1:10" ht="15" x14ac:dyDescent="0.2">
      <c r="A19" s="38"/>
      <c r="B19" s="39" t="s">
        <v>42</v>
      </c>
      <c r="C19" s="36"/>
      <c r="D19" s="36"/>
      <c r="E19" s="36"/>
      <c r="F19" s="36"/>
      <c r="G19" s="36"/>
    </row>
    <row r="20" spans="1:10" ht="15" x14ac:dyDescent="0.2">
      <c r="A20" s="38"/>
      <c r="B20" s="39" t="s">
        <v>43</v>
      </c>
      <c r="C20" s="36"/>
      <c r="D20" s="36"/>
      <c r="E20" s="36"/>
      <c r="F20" s="36"/>
      <c r="G20" s="36"/>
    </row>
    <row r="21" spans="1:10" ht="15" x14ac:dyDescent="0.2">
      <c r="A21" s="38"/>
      <c r="B21" s="39" t="s">
        <v>44</v>
      </c>
      <c r="C21" s="36"/>
      <c r="D21" s="36"/>
      <c r="E21" s="36"/>
      <c r="F21" s="36"/>
      <c r="G21" s="36"/>
    </row>
    <row r="22" spans="1:10" ht="15" x14ac:dyDescent="0.2">
      <c r="A22" s="38"/>
      <c r="B22" s="39" t="s">
        <v>45</v>
      </c>
      <c r="C22" s="36"/>
      <c r="D22" s="36"/>
      <c r="E22" s="36"/>
      <c r="F22" s="36"/>
      <c r="G22" s="36"/>
    </row>
    <row r="23" spans="1:10" ht="15" x14ac:dyDescent="0.2">
      <c r="A23" s="36"/>
      <c r="B23" s="36"/>
      <c r="C23" s="36"/>
      <c r="D23" s="36"/>
      <c r="E23" s="36"/>
      <c r="F23" s="36"/>
      <c r="G23" s="36"/>
    </row>
    <row r="24" spans="1:10" ht="15" x14ac:dyDescent="0.2">
      <c r="A24" s="36" t="s">
        <v>46</v>
      </c>
      <c r="B24" s="36"/>
      <c r="C24" s="36"/>
      <c r="D24" s="36"/>
      <c r="E24" s="36"/>
      <c r="F24" s="36"/>
      <c r="G24" s="36"/>
    </row>
    <row r="25" spans="1:10" ht="15.75" x14ac:dyDescent="0.25">
      <c r="A25" s="43" t="s">
        <v>47</v>
      </c>
      <c r="B25" s="39" t="s">
        <v>48</v>
      </c>
      <c r="C25" s="39" t="s">
        <v>49</v>
      </c>
      <c r="D25" s="39" t="s">
        <v>50</v>
      </c>
      <c r="E25" s="39" t="s">
        <v>51</v>
      </c>
      <c r="F25" s="39" t="s">
        <v>52</v>
      </c>
      <c r="G25" s="39" t="s">
        <v>53</v>
      </c>
      <c r="H25" s="39" t="s">
        <v>54</v>
      </c>
      <c r="I25" s="39" t="s">
        <v>55</v>
      </c>
      <c r="J25" s="39" t="s">
        <v>56</v>
      </c>
    </row>
    <row r="26" spans="1:10" ht="15" x14ac:dyDescent="0.2">
      <c r="A26" s="39" t="s">
        <v>57</v>
      </c>
      <c r="B26" s="116" t="s">
        <v>58</v>
      </c>
      <c r="C26" s="117"/>
      <c r="D26" s="117"/>
      <c r="E26" s="117"/>
      <c r="F26" s="117"/>
      <c r="G26" s="117"/>
      <c r="H26" s="117"/>
      <c r="I26" s="117"/>
      <c r="J26" s="118"/>
    </row>
    <row r="27" spans="1:10" ht="15" x14ac:dyDescent="0.2">
      <c r="A27" s="39" t="s">
        <v>59</v>
      </c>
      <c r="B27" s="37">
        <v>0</v>
      </c>
      <c r="C27" s="37">
        <v>1</v>
      </c>
      <c r="D27" s="37">
        <v>2</v>
      </c>
      <c r="E27" s="37">
        <v>3</v>
      </c>
      <c r="F27" s="37">
        <v>4</v>
      </c>
      <c r="G27" s="37">
        <v>5</v>
      </c>
      <c r="H27" s="37">
        <v>7</v>
      </c>
      <c r="I27" s="37"/>
      <c r="J27" s="37"/>
    </row>
    <row r="28" spans="1:10" ht="15.75" x14ac:dyDescent="0.25">
      <c r="A28" s="39" t="s">
        <v>60</v>
      </c>
      <c r="B28" s="37" t="s">
        <v>61</v>
      </c>
      <c r="C28" s="37"/>
      <c r="D28" s="37"/>
      <c r="E28" s="37"/>
      <c r="F28" s="37"/>
      <c r="G28" s="37"/>
      <c r="H28" s="37"/>
      <c r="I28" s="37"/>
      <c r="J28" s="37"/>
    </row>
    <row r="29" spans="1:10" ht="15" x14ac:dyDescent="0.2">
      <c r="A29" s="44" t="s">
        <v>62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15" x14ac:dyDescent="0.2">
      <c r="A30" s="39" t="s">
        <v>63</v>
      </c>
      <c r="B30" s="37" t="s">
        <v>64</v>
      </c>
      <c r="C30" s="37"/>
      <c r="D30" s="37"/>
      <c r="E30" s="37"/>
      <c r="F30" s="37"/>
      <c r="G30" s="37"/>
      <c r="H30" s="37"/>
      <c r="I30" s="37"/>
      <c r="J30" s="37"/>
    </row>
    <row r="31" spans="1:10" ht="15" x14ac:dyDescent="0.2">
      <c r="A31" s="36"/>
      <c r="B31" s="36"/>
      <c r="C31" s="36"/>
      <c r="D31" s="36"/>
      <c r="E31" s="36"/>
      <c r="F31" s="36"/>
      <c r="G31" s="36"/>
    </row>
    <row r="32" spans="1:10" ht="15" x14ac:dyDescent="0.2">
      <c r="A32" s="115"/>
      <c r="B32" s="115"/>
      <c r="C32" s="115"/>
      <c r="D32" s="115"/>
      <c r="E32" s="115"/>
      <c r="F32" s="115"/>
      <c r="G32" s="115"/>
    </row>
  </sheetData>
  <mergeCells count="2">
    <mergeCell ref="A32:G32"/>
    <mergeCell ref="B26:J26"/>
  </mergeCells>
  <pageMargins left="0.7" right="0.7" top="0.75" bottom="0.75" header="0.3" footer="0.3"/>
  <pageSetup paperSize="9" orientation="portrait" r:id="rId1"/>
  <headerFooter>
    <oddFooter>&amp;L&amp;1#&amp;"Calibri"&amp;10&amp;K000000Følsomhet Intern (gul)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ColWidth="11.42578125" defaultRowHeight="12.75" x14ac:dyDescent="0.2"/>
  <sheetData>
    <row r="1" spans="1:2" x14ac:dyDescent="0.2">
      <c r="A1">
        <v>-10</v>
      </c>
      <c r="B1" s="55" t="s">
        <v>65</v>
      </c>
    </row>
    <row r="2" spans="1:2" x14ac:dyDescent="0.2">
      <c r="A2" t="s">
        <v>66</v>
      </c>
      <c r="B2" s="55" t="s">
        <v>67</v>
      </c>
    </row>
    <row r="3" spans="1:2" x14ac:dyDescent="0.2">
      <c r="A3" t="s">
        <v>68</v>
      </c>
      <c r="B3" s="55" t="s">
        <v>69</v>
      </c>
    </row>
    <row r="4" spans="1:2" x14ac:dyDescent="0.2">
      <c r="A4" t="s">
        <v>70</v>
      </c>
      <c r="B4" s="55" t="s">
        <v>71</v>
      </c>
    </row>
    <row r="5" spans="1:2" ht="409.5" x14ac:dyDescent="0.2">
      <c r="A5" s="97" t="s">
        <v>72</v>
      </c>
      <c r="B5" s="55" t="s">
        <v>73</v>
      </c>
    </row>
    <row r="6" spans="1:2" x14ac:dyDescent="0.2">
      <c r="A6" t="s">
        <v>74</v>
      </c>
      <c r="B6" s="55" t="s">
        <v>75</v>
      </c>
    </row>
    <row r="7" spans="1:2" x14ac:dyDescent="0.2">
      <c r="A7" t="s">
        <v>74</v>
      </c>
    </row>
    <row r="8" spans="1:2" x14ac:dyDescent="0.2">
      <c r="A8" t="s">
        <v>74</v>
      </c>
    </row>
    <row r="9" spans="1:2" x14ac:dyDescent="0.2">
      <c r="A9" t="s">
        <v>74</v>
      </c>
    </row>
    <row r="10" spans="1:2" x14ac:dyDescent="0.2">
      <c r="A10" t="s">
        <v>74</v>
      </c>
    </row>
    <row r="11" spans="1:2" x14ac:dyDescent="0.2">
      <c r="A11" t="s">
        <v>74</v>
      </c>
    </row>
    <row r="12" spans="1:2" x14ac:dyDescent="0.2">
      <c r="A12">
        <v>0</v>
      </c>
    </row>
    <row r="13" spans="1:2" x14ac:dyDescent="0.2">
      <c r="A13" t="s">
        <v>40</v>
      </c>
    </row>
    <row r="14" spans="1:2" x14ac:dyDescent="0.2">
      <c r="A14">
        <v>2.2000000000000002</v>
      </c>
    </row>
  </sheetData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5"/>
  <sheetViews>
    <sheetView workbookViewId="0">
      <selection activeCell="A2" sqref="A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4"/>
  </cols>
  <sheetData>
    <row r="1" spans="1:18" ht="23.25" x14ac:dyDescent="0.35">
      <c r="A1" s="8" t="s">
        <v>76</v>
      </c>
      <c r="B1" s="9"/>
      <c r="C1" s="124" t="s">
        <v>77</v>
      </c>
      <c r="D1" s="125"/>
      <c r="E1" s="125"/>
      <c r="F1" s="125"/>
      <c r="G1" s="125"/>
      <c r="H1" s="125"/>
      <c r="I1" s="125"/>
      <c r="J1" s="125"/>
      <c r="K1" s="9"/>
      <c r="L1" s="9"/>
      <c r="M1" s="9"/>
      <c r="N1" s="9"/>
      <c r="O1" s="9"/>
      <c r="P1" s="9"/>
      <c r="Q1" s="9"/>
      <c r="R1" s="9"/>
    </row>
    <row r="2" spans="1:18" ht="23.25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">
      <c r="A3" s="11" t="s">
        <v>78</v>
      </c>
      <c r="B3" s="2">
        <v>15</v>
      </c>
      <c r="C3" s="12" t="s">
        <v>79</v>
      </c>
      <c r="D3" s="11"/>
      <c r="E3" s="3">
        <v>30</v>
      </c>
      <c r="F3" s="12" t="s">
        <v>80</v>
      </c>
      <c r="G3" s="13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thickBot="1" x14ac:dyDescent="0.3">
      <c r="A5" s="56"/>
      <c r="B5" s="95" t="s">
        <v>81</v>
      </c>
      <c r="C5" s="95" t="s">
        <v>82</v>
      </c>
      <c r="D5" s="95" t="s">
        <v>83</v>
      </c>
      <c r="E5" s="95" t="s">
        <v>84</v>
      </c>
      <c r="F5" s="95" t="s">
        <v>85</v>
      </c>
      <c r="G5" s="95" t="s">
        <v>86</v>
      </c>
      <c r="H5" s="95" t="s">
        <v>87</v>
      </c>
      <c r="I5" s="95" t="s">
        <v>88</v>
      </c>
      <c r="J5" s="95" t="s">
        <v>89</v>
      </c>
      <c r="K5" s="56"/>
      <c r="L5" s="56"/>
      <c r="M5" s="56"/>
      <c r="N5" s="56"/>
      <c r="O5" s="56"/>
      <c r="P5" s="56"/>
      <c r="Q5" s="56"/>
      <c r="R5" s="56"/>
    </row>
    <row r="6" spans="1:18" ht="15.75" thickBot="1" x14ac:dyDescent="0.3">
      <c r="A6" s="57" t="s">
        <v>90</v>
      </c>
      <c r="B6" s="91">
        <v>0</v>
      </c>
      <c r="C6" s="92">
        <v>1</v>
      </c>
      <c r="D6" s="92">
        <v>2</v>
      </c>
      <c r="E6" s="92">
        <v>3</v>
      </c>
      <c r="F6" s="92">
        <v>4</v>
      </c>
      <c r="G6" s="92">
        <v>5</v>
      </c>
      <c r="H6" s="93">
        <v>7</v>
      </c>
      <c r="I6" s="92"/>
      <c r="J6" s="94"/>
      <c r="K6" s="58"/>
      <c r="L6" s="56"/>
      <c r="M6" s="56"/>
      <c r="N6" s="56"/>
      <c r="O6" s="56"/>
      <c r="P6" s="56"/>
      <c r="Q6" s="56"/>
      <c r="R6" s="56"/>
    </row>
    <row r="7" spans="1:18" ht="15.75" thickBot="1" x14ac:dyDescent="0.3">
      <c r="A7" s="59" t="s">
        <v>91</v>
      </c>
      <c r="B7" s="126" t="s">
        <v>92</v>
      </c>
      <c r="C7" s="127"/>
      <c r="D7" s="127"/>
      <c r="E7" s="127"/>
      <c r="F7" s="127"/>
      <c r="G7" s="127"/>
      <c r="H7" s="127"/>
      <c r="I7" s="128"/>
      <c r="J7" s="129"/>
      <c r="K7" s="58"/>
      <c r="L7" s="56"/>
      <c r="M7" s="56"/>
      <c r="N7" s="56"/>
      <c r="O7" s="56"/>
      <c r="P7" s="56"/>
      <c r="Q7" s="56"/>
      <c r="R7" s="56"/>
    </row>
    <row r="8" spans="1:18" ht="15" x14ac:dyDescent="0.25">
      <c r="A8" s="60">
        <v>1</v>
      </c>
      <c r="B8" s="67">
        <v>506.67128569700003</v>
      </c>
      <c r="C8" s="68">
        <v>524.79503078699997</v>
      </c>
      <c r="D8" s="68">
        <v>527.26791579650001</v>
      </c>
      <c r="E8" s="68">
        <v>534.96488380549999</v>
      </c>
      <c r="F8" s="68">
        <v>545.85567957700005</v>
      </c>
      <c r="G8" s="68">
        <v>542.95578307899996</v>
      </c>
      <c r="H8" s="68">
        <v>548.10806122150007</v>
      </c>
      <c r="I8" s="68"/>
      <c r="J8" s="79"/>
      <c r="K8" s="56"/>
      <c r="L8" s="56"/>
      <c r="M8" s="56"/>
      <c r="N8" s="56"/>
      <c r="O8" s="56"/>
      <c r="P8" s="56"/>
      <c r="Q8" s="56"/>
      <c r="R8" s="56"/>
    </row>
    <row r="9" spans="1:18" ht="15" x14ac:dyDescent="0.25">
      <c r="A9" s="61">
        <v>2</v>
      </c>
      <c r="B9" s="69"/>
      <c r="C9" s="70"/>
      <c r="D9" s="70"/>
      <c r="E9" s="70"/>
      <c r="F9" s="70"/>
      <c r="G9" s="70"/>
      <c r="H9" s="70"/>
      <c r="I9" s="70"/>
      <c r="J9" s="80"/>
      <c r="K9" s="56"/>
      <c r="L9" s="56"/>
      <c r="M9" s="56"/>
      <c r="N9" s="56"/>
      <c r="O9" s="56"/>
      <c r="P9" s="56"/>
      <c r="Q9" s="56"/>
      <c r="R9" s="56"/>
    </row>
    <row r="10" spans="1:18" ht="15" x14ac:dyDescent="0.25">
      <c r="A10" s="61">
        <v>3</v>
      </c>
      <c r="B10" s="69">
        <v>311.83220861899997</v>
      </c>
      <c r="C10" s="70">
        <v>354.59503121149999</v>
      </c>
      <c r="D10" s="70">
        <v>326.50966650700002</v>
      </c>
      <c r="E10" s="70">
        <v>328.4480208425</v>
      </c>
      <c r="F10" s="70">
        <v>330.08173978550002</v>
      </c>
      <c r="G10" s="70">
        <v>331.048793606</v>
      </c>
      <c r="H10" s="70">
        <v>340.32377294100002</v>
      </c>
      <c r="I10" s="70"/>
      <c r="J10" s="80"/>
      <c r="K10" s="56"/>
      <c r="L10" s="56"/>
      <c r="M10" s="56"/>
      <c r="N10" s="56"/>
      <c r="O10" s="56"/>
      <c r="P10" s="56"/>
      <c r="Q10" s="56"/>
      <c r="R10" s="56"/>
    </row>
    <row r="11" spans="1:18" ht="15" x14ac:dyDescent="0.25">
      <c r="A11" s="61">
        <v>4</v>
      </c>
      <c r="B11" s="69">
        <v>169.067641587</v>
      </c>
      <c r="C11" s="70">
        <v>167.94383933949999</v>
      </c>
      <c r="D11" s="70">
        <v>185.27439789100001</v>
      </c>
      <c r="E11" s="70">
        <v>176.08898646699998</v>
      </c>
      <c r="F11" s="70">
        <v>183.22387153099999</v>
      </c>
      <c r="G11" s="70">
        <v>204.8916728465</v>
      </c>
      <c r="H11" s="70">
        <v>204.70842433300001</v>
      </c>
      <c r="I11" s="70"/>
      <c r="J11" s="80"/>
      <c r="K11" s="56"/>
      <c r="L11" s="56"/>
      <c r="M11" s="56"/>
      <c r="N11" s="56"/>
      <c r="O11" s="56"/>
      <c r="P11" s="56"/>
      <c r="Q11" s="56"/>
      <c r="R11" s="56"/>
    </row>
    <row r="12" spans="1:18" ht="15" x14ac:dyDescent="0.25">
      <c r="A12" s="61">
        <v>5</v>
      </c>
      <c r="B12" s="69">
        <v>46.499878008949999</v>
      </c>
      <c r="C12" s="70">
        <v>43.678648485099998</v>
      </c>
      <c r="D12" s="70">
        <v>43.818306270999997</v>
      </c>
      <c r="E12" s="70">
        <v>42.966423926800005</v>
      </c>
      <c r="F12" s="70">
        <v>44.633242725049996</v>
      </c>
      <c r="G12" s="70">
        <v>45.267752711149996</v>
      </c>
      <c r="H12" s="70">
        <v>43.07137111195</v>
      </c>
      <c r="I12" s="70"/>
      <c r="J12" s="80"/>
      <c r="K12" s="56"/>
      <c r="L12" s="56"/>
      <c r="M12" s="56"/>
      <c r="N12" s="56"/>
      <c r="O12" s="56"/>
      <c r="P12" s="56"/>
      <c r="Q12" s="56"/>
      <c r="R12" s="56"/>
    </row>
    <row r="13" spans="1:18" ht="15" x14ac:dyDescent="0.25">
      <c r="A13" s="61">
        <v>6</v>
      </c>
      <c r="B13" s="69">
        <v>242.679232515</v>
      </c>
      <c r="C13" s="70">
        <v>243.8739584315</v>
      </c>
      <c r="D13" s="70">
        <v>239.58342519050001</v>
      </c>
      <c r="E13" s="70">
        <v>247.8487675145</v>
      </c>
      <c r="F13" s="70">
        <v>235.70769351999999</v>
      </c>
      <c r="G13" s="70">
        <v>234.0566893475</v>
      </c>
      <c r="H13" s="70">
        <v>249.14141874199998</v>
      </c>
      <c r="I13" s="70"/>
      <c r="J13" s="80"/>
      <c r="K13" s="56"/>
      <c r="L13" s="56"/>
      <c r="M13" s="56"/>
      <c r="N13" s="56"/>
      <c r="O13" s="56"/>
      <c r="P13" s="56"/>
      <c r="Q13" s="56"/>
      <c r="R13" s="56"/>
    </row>
    <row r="14" spans="1:18" ht="15" x14ac:dyDescent="0.25">
      <c r="A14" s="61">
        <v>7</v>
      </c>
      <c r="B14" s="69">
        <v>325.646469706</v>
      </c>
      <c r="C14" s="70">
        <v>343.33533220050003</v>
      </c>
      <c r="D14" s="70">
        <v>342.78358276799997</v>
      </c>
      <c r="E14" s="70">
        <v>363.69808679300002</v>
      </c>
      <c r="F14" s="70">
        <v>361.23638748550002</v>
      </c>
      <c r="G14" s="70">
        <v>377.02871387049998</v>
      </c>
      <c r="H14" s="70">
        <v>364.91013325</v>
      </c>
      <c r="I14" s="70"/>
      <c r="J14" s="80"/>
      <c r="K14" s="56"/>
      <c r="L14" s="56"/>
      <c r="M14" s="56"/>
      <c r="N14" s="56"/>
      <c r="O14" s="56"/>
      <c r="P14" s="56"/>
      <c r="Q14" s="56"/>
      <c r="R14" s="56"/>
    </row>
    <row r="15" spans="1:18" ht="15" x14ac:dyDescent="0.25">
      <c r="A15" s="61">
        <v>8</v>
      </c>
      <c r="B15" s="69">
        <v>186.748274103</v>
      </c>
      <c r="C15" s="70">
        <v>195.26607184350001</v>
      </c>
      <c r="D15" s="70">
        <v>198.168836836</v>
      </c>
      <c r="E15" s="70">
        <v>188.18199004299998</v>
      </c>
      <c r="F15" s="70">
        <v>192.74341262999999</v>
      </c>
      <c r="G15" s="70">
        <v>190.69872294549998</v>
      </c>
      <c r="H15" s="70">
        <v>196.8357983505</v>
      </c>
      <c r="I15" s="70"/>
      <c r="J15" s="80"/>
      <c r="K15" s="56"/>
      <c r="L15" s="56"/>
      <c r="M15" s="56"/>
      <c r="N15" s="56"/>
      <c r="O15" s="56"/>
      <c r="P15" s="56"/>
      <c r="Q15" s="56"/>
      <c r="R15" s="56"/>
    </row>
    <row r="16" spans="1:18" ht="15" x14ac:dyDescent="0.25">
      <c r="A16" s="61">
        <v>9</v>
      </c>
      <c r="B16" s="69">
        <v>86.151292723750004</v>
      </c>
      <c r="C16" s="70">
        <v>89.350902156649994</v>
      </c>
      <c r="D16" s="70">
        <v>94.540492065949991</v>
      </c>
      <c r="E16" s="70">
        <v>97.889491863250001</v>
      </c>
      <c r="F16" s="70">
        <v>97.791920990649999</v>
      </c>
      <c r="G16" s="70">
        <v>96.967176544099999</v>
      </c>
      <c r="H16" s="70">
        <v>101.5670027645</v>
      </c>
      <c r="I16" s="70"/>
      <c r="J16" s="80"/>
      <c r="K16" s="56"/>
      <c r="L16" s="56"/>
      <c r="M16" s="56"/>
      <c r="N16" s="56"/>
      <c r="O16" s="56"/>
      <c r="P16" s="56"/>
      <c r="Q16" s="56"/>
      <c r="R16" s="56"/>
    </row>
    <row r="17" spans="1:18" ht="15" x14ac:dyDescent="0.25">
      <c r="A17" s="61">
        <v>10</v>
      </c>
      <c r="B17" s="69">
        <v>204.26902523699999</v>
      </c>
      <c r="C17" s="70">
        <v>202.63205821100001</v>
      </c>
      <c r="D17" s="70">
        <v>212.68346066449999</v>
      </c>
      <c r="E17" s="70">
        <v>211.42339271050002</v>
      </c>
      <c r="F17" s="70">
        <v>215.80858476150001</v>
      </c>
      <c r="G17" s="70">
        <v>221.316653546</v>
      </c>
      <c r="H17" s="70">
        <v>223.59614255899999</v>
      </c>
      <c r="I17" s="70"/>
      <c r="J17" s="80"/>
      <c r="K17" s="56"/>
      <c r="L17" s="56"/>
      <c r="M17" s="56"/>
      <c r="N17" s="56"/>
      <c r="O17" s="56"/>
      <c r="P17" s="56"/>
      <c r="Q17" s="56"/>
      <c r="R17" s="56"/>
    </row>
    <row r="18" spans="1:18" ht="15" x14ac:dyDescent="0.25">
      <c r="A18" s="61">
        <v>11</v>
      </c>
      <c r="B18" s="69">
        <v>175.96444795349998</v>
      </c>
      <c r="C18" s="70">
        <v>182.55469133949998</v>
      </c>
      <c r="D18" s="70">
        <v>186.89963282900001</v>
      </c>
      <c r="E18" s="70">
        <v>188.449816357</v>
      </c>
      <c r="F18" s="70">
        <v>179.72470455600001</v>
      </c>
      <c r="G18" s="70">
        <v>184.786836873</v>
      </c>
      <c r="H18" s="70">
        <v>183.36611748350001</v>
      </c>
      <c r="I18" s="70"/>
      <c r="J18" s="80"/>
      <c r="K18" s="56"/>
      <c r="L18" s="56"/>
      <c r="M18" s="56"/>
      <c r="N18" s="56"/>
      <c r="O18" s="56"/>
      <c r="P18" s="56"/>
      <c r="Q18" s="56"/>
      <c r="R18" s="56"/>
    </row>
    <row r="19" spans="1:18" ht="15" x14ac:dyDescent="0.25">
      <c r="A19" s="61">
        <v>12</v>
      </c>
      <c r="B19" s="69">
        <v>103.8721899385</v>
      </c>
      <c r="C19" s="70">
        <v>117.432969091</v>
      </c>
      <c r="D19" s="70">
        <v>120.385975062</v>
      </c>
      <c r="E19" s="70">
        <v>127.23244282499999</v>
      </c>
      <c r="F19" s="70">
        <v>125.769450691</v>
      </c>
      <c r="G19" s="70">
        <v>133.019619965</v>
      </c>
      <c r="H19" s="70">
        <v>133.12050762899997</v>
      </c>
      <c r="I19" s="70"/>
      <c r="J19" s="80"/>
      <c r="K19" s="56"/>
      <c r="L19" s="56"/>
      <c r="M19" s="56"/>
      <c r="N19" s="56"/>
      <c r="O19" s="56"/>
      <c r="P19" s="56"/>
      <c r="Q19" s="56"/>
      <c r="R19" s="56"/>
    </row>
    <row r="20" spans="1:18" ht="15" x14ac:dyDescent="0.25">
      <c r="A20" s="61">
        <v>13</v>
      </c>
      <c r="B20" s="69">
        <v>57.53527519835</v>
      </c>
      <c r="C20" s="70">
        <v>64.574300880799996</v>
      </c>
      <c r="D20" s="70">
        <v>71.40287028969999</v>
      </c>
      <c r="E20" s="70">
        <v>68.859656211899988</v>
      </c>
      <c r="F20" s="70">
        <v>65.542048865300004</v>
      </c>
      <c r="G20" s="70">
        <v>73.730816166250008</v>
      </c>
      <c r="H20" s="70">
        <v>76.837564591149999</v>
      </c>
      <c r="I20" s="70"/>
      <c r="J20" s="80"/>
      <c r="K20" s="56"/>
      <c r="L20" s="56"/>
      <c r="M20" s="56"/>
      <c r="N20" s="56"/>
      <c r="O20" s="56"/>
      <c r="P20" s="56"/>
      <c r="Q20" s="56"/>
      <c r="R20" s="56"/>
    </row>
    <row r="21" spans="1:18" ht="15" x14ac:dyDescent="0.25">
      <c r="A21" s="61">
        <v>14</v>
      </c>
      <c r="B21" s="69">
        <v>161.62362333850001</v>
      </c>
      <c r="C21" s="70">
        <v>163.00805411800002</v>
      </c>
      <c r="D21" s="70">
        <v>164.6115876735</v>
      </c>
      <c r="E21" s="70">
        <v>169.75638153699998</v>
      </c>
      <c r="F21" s="70">
        <v>167.6485609595</v>
      </c>
      <c r="G21" s="70">
        <v>167.1435059275</v>
      </c>
      <c r="H21" s="70">
        <v>168.404462739</v>
      </c>
      <c r="I21" s="70"/>
      <c r="J21" s="80"/>
      <c r="K21" s="56"/>
      <c r="L21" s="56"/>
      <c r="M21" s="56"/>
      <c r="N21" s="56"/>
      <c r="O21" s="56"/>
      <c r="P21" s="56"/>
      <c r="Q21" s="56"/>
      <c r="R21" s="56"/>
    </row>
    <row r="22" spans="1:18" ht="15" x14ac:dyDescent="0.25">
      <c r="A22" s="61">
        <v>15</v>
      </c>
      <c r="B22" s="69">
        <v>48.827466432099996</v>
      </c>
      <c r="C22" s="70">
        <v>50.599526922300001</v>
      </c>
      <c r="D22" s="70">
        <v>52.818953970800003</v>
      </c>
      <c r="E22" s="70">
        <v>53.097015308899998</v>
      </c>
      <c r="F22" s="70">
        <v>55.678335858400004</v>
      </c>
      <c r="G22" s="70">
        <v>53.325080138749996</v>
      </c>
      <c r="H22" s="70">
        <v>51.97074097985</v>
      </c>
      <c r="I22" s="70"/>
      <c r="J22" s="80"/>
      <c r="K22" s="56"/>
      <c r="L22" s="56"/>
      <c r="M22" s="56"/>
      <c r="N22" s="56"/>
      <c r="O22" s="56"/>
      <c r="P22" s="56"/>
      <c r="Q22" s="56"/>
      <c r="R22" s="56"/>
    </row>
    <row r="23" spans="1:18" ht="15" x14ac:dyDescent="0.25">
      <c r="A23" s="61">
        <v>16</v>
      </c>
      <c r="B23" s="81">
        <v>176.4242337355</v>
      </c>
      <c r="C23" s="82">
        <v>189.0255935415</v>
      </c>
      <c r="D23" s="82">
        <v>189.4516473955</v>
      </c>
      <c r="E23" s="82">
        <v>199.37900722250001</v>
      </c>
      <c r="F23" s="82">
        <v>191.34331493500002</v>
      </c>
      <c r="G23" s="83">
        <v>191.41006079300001</v>
      </c>
      <c r="H23" s="83">
        <v>197.64125060499998</v>
      </c>
      <c r="I23" s="83"/>
      <c r="J23" s="80"/>
      <c r="K23" s="56"/>
      <c r="L23" s="56"/>
      <c r="M23" s="56"/>
      <c r="N23" s="56"/>
      <c r="O23" s="56"/>
      <c r="P23" s="56"/>
      <c r="Q23" s="56"/>
      <c r="R23" s="56"/>
    </row>
    <row r="24" spans="1:18" ht="15" x14ac:dyDescent="0.25">
      <c r="A24" s="61">
        <v>17</v>
      </c>
      <c r="B24" s="81">
        <v>141.95462070349998</v>
      </c>
      <c r="C24" s="82">
        <v>148.17185912150001</v>
      </c>
      <c r="D24" s="82">
        <v>148.61590254049997</v>
      </c>
      <c r="E24" s="82">
        <v>140.55276413799999</v>
      </c>
      <c r="F24" s="82">
        <v>151.25790106099998</v>
      </c>
      <c r="G24" s="83">
        <v>153.5985391355</v>
      </c>
      <c r="H24" s="83">
        <v>165.82170478500001</v>
      </c>
      <c r="I24" s="83"/>
      <c r="J24" s="80"/>
      <c r="K24" s="56"/>
      <c r="L24" s="56"/>
      <c r="M24" s="56"/>
      <c r="N24" s="56"/>
      <c r="O24" s="56"/>
      <c r="P24" s="56"/>
      <c r="Q24" s="56"/>
      <c r="R24" s="56"/>
    </row>
    <row r="25" spans="1:18" ht="15" x14ac:dyDescent="0.25">
      <c r="A25" s="61">
        <v>18</v>
      </c>
      <c r="B25" s="81">
        <v>67.493200973850008</v>
      </c>
      <c r="C25" s="82">
        <v>69.103920443950003</v>
      </c>
      <c r="D25" s="82">
        <v>69.076636638400004</v>
      </c>
      <c r="E25" s="82">
        <v>69.728831132500005</v>
      </c>
      <c r="F25" s="82">
        <v>71.328099734900007</v>
      </c>
      <c r="G25" s="83">
        <v>68.196145986900007</v>
      </c>
      <c r="H25" s="83">
        <v>70.994580631750011</v>
      </c>
      <c r="I25" s="83"/>
      <c r="J25" s="80"/>
      <c r="K25" s="56"/>
      <c r="L25" s="56"/>
      <c r="M25" s="56"/>
      <c r="N25" s="56"/>
      <c r="O25" s="56"/>
      <c r="P25" s="56"/>
      <c r="Q25" s="56"/>
      <c r="R25" s="56"/>
    </row>
    <row r="26" spans="1:18" ht="15" x14ac:dyDescent="0.25">
      <c r="A26" s="61">
        <v>19</v>
      </c>
      <c r="B26" s="81">
        <v>80.730294229349994</v>
      </c>
      <c r="C26" s="82">
        <v>82.96134669380001</v>
      </c>
      <c r="D26" s="82">
        <v>91.258812350349999</v>
      </c>
      <c r="E26" s="82">
        <v>91.898611949399992</v>
      </c>
      <c r="F26" s="82">
        <v>89.8319088314</v>
      </c>
      <c r="G26" s="83">
        <v>89.408625611550008</v>
      </c>
      <c r="H26" s="83">
        <v>92.956511942299997</v>
      </c>
      <c r="I26" s="83"/>
      <c r="J26" s="80"/>
      <c r="K26" s="56"/>
      <c r="L26" s="56"/>
      <c r="M26" s="56"/>
      <c r="N26" s="56"/>
      <c r="O26" s="56"/>
      <c r="P26" s="56"/>
      <c r="Q26" s="56"/>
      <c r="R26" s="56"/>
    </row>
    <row r="27" spans="1:18" ht="15" x14ac:dyDescent="0.25">
      <c r="A27" s="61">
        <v>20</v>
      </c>
      <c r="B27" s="81">
        <v>90.773902101600001</v>
      </c>
      <c r="C27" s="82">
        <v>97.29252098500001</v>
      </c>
      <c r="D27" s="82">
        <v>96.413802041400004</v>
      </c>
      <c r="E27" s="82">
        <v>102.6269771405</v>
      </c>
      <c r="F27" s="82">
        <v>102.58861149649999</v>
      </c>
      <c r="G27" s="83">
        <v>99.707038087049995</v>
      </c>
      <c r="H27" s="83">
        <v>90.841864211850009</v>
      </c>
      <c r="I27" s="83"/>
      <c r="J27" s="80"/>
      <c r="K27" s="56"/>
      <c r="L27" s="56"/>
      <c r="M27" s="56"/>
      <c r="N27" s="56"/>
      <c r="O27" s="56"/>
      <c r="P27" s="56"/>
      <c r="Q27" s="56"/>
      <c r="R27" s="56"/>
    </row>
    <row r="28" spans="1:18" ht="15" x14ac:dyDescent="0.25">
      <c r="A28" s="61">
        <v>21</v>
      </c>
      <c r="B28" s="81"/>
      <c r="C28" s="82"/>
      <c r="D28" s="82"/>
      <c r="E28" s="82"/>
      <c r="F28" s="82"/>
      <c r="G28" s="83"/>
      <c r="H28" s="83"/>
      <c r="I28" s="83"/>
      <c r="J28" s="80"/>
      <c r="K28" s="56"/>
      <c r="L28" s="56"/>
      <c r="M28" s="56"/>
      <c r="N28" s="56"/>
      <c r="O28" s="56"/>
      <c r="P28" s="56"/>
      <c r="Q28" s="56"/>
      <c r="R28" s="56"/>
    </row>
    <row r="29" spans="1:18" ht="15" x14ac:dyDescent="0.25">
      <c r="A29" s="61">
        <v>22</v>
      </c>
      <c r="B29" s="81"/>
      <c r="C29" s="82"/>
      <c r="D29" s="82"/>
      <c r="E29" s="82"/>
      <c r="F29" s="82"/>
      <c r="G29" s="83"/>
      <c r="H29" s="83"/>
      <c r="I29" s="83"/>
      <c r="J29" s="80"/>
      <c r="K29" s="62"/>
      <c r="L29" s="62"/>
      <c r="M29" s="62"/>
      <c r="N29" s="62"/>
      <c r="O29" s="62"/>
      <c r="P29" s="62"/>
      <c r="Q29" s="62"/>
      <c r="R29" s="62"/>
    </row>
    <row r="30" spans="1:18" ht="15" x14ac:dyDescent="0.25">
      <c r="A30" s="61">
        <v>23</v>
      </c>
      <c r="B30" s="81"/>
      <c r="C30" s="82"/>
      <c r="D30" s="82"/>
      <c r="E30" s="82"/>
      <c r="F30" s="82"/>
      <c r="G30" s="83"/>
      <c r="H30" s="83"/>
      <c r="I30" s="83"/>
      <c r="J30" s="80"/>
      <c r="K30" s="62"/>
      <c r="L30" s="62"/>
      <c r="M30" s="62"/>
      <c r="N30" s="62"/>
      <c r="O30" s="62"/>
      <c r="P30" s="62"/>
      <c r="Q30" s="62"/>
      <c r="R30" s="62"/>
    </row>
    <row r="31" spans="1:18" ht="15" x14ac:dyDescent="0.25">
      <c r="A31" s="61">
        <v>24</v>
      </c>
      <c r="B31" s="81"/>
      <c r="C31" s="82"/>
      <c r="D31" s="82"/>
      <c r="E31" s="82"/>
      <c r="F31" s="82"/>
      <c r="G31" s="83"/>
      <c r="H31" s="83"/>
      <c r="I31" s="83"/>
      <c r="J31" s="80"/>
      <c r="K31" s="62"/>
      <c r="L31" s="62"/>
      <c r="M31" s="62"/>
      <c r="N31" s="62"/>
      <c r="O31" s="62"/>
      <c r="P31" s="62"/>
      <c r="Q31" s="62"/>
      <c r="R31" s="62"/>
    </row>
    <row r="32" spans="1:18" ht="15" x14ac:dyDescent="0.25">
      <c r="A32" s="61">
        <v>25</v>
      </c>
      <c r="B32" s="84"/>
      <c r="C32" s="85"/>
      <c r="D32" s="85"/>
      <c r="E32" s="85"/>
      <c r="F32" s="85"/>
      <c r="G32" s="83"/>
      <c r="H32" s="83"/>
      <c r="I32" s="83"/>
      <c r="J32" s="86"/>
      <c r="K32" s="62"/>
      <c r="L32" s="62"/>
      <c r="M32" s="62"/>
      <c r="N32" s="62"/>
      <c r="O32" s="62"/>
      <c r="P32" s="62"/>
      <c r="Q32" s="62"/>
      <c r="R32" s="62"/>
    </row>
    <row r="33" spans="1:18" ht="15" x14ac:dyDescent="0.25">
      <c r="A33" s="61">
        <v>26</v>
      </c>
      <c r="B33" s="84"/>
      <c r="C33" s="85"/>
      <c r="D33" s="85"/>
      <c r="E33" s="85"/>
      <c r="F33" s="85"/>
      <c r="G33" s="83"/>
      <c r="H33" s="83"/>
      <c r="I33" s="83"/>
      <c r="J33" s="86"/>
      <c r="K33" s="62"/>
      <c r="L33" s="62"/>
      <c r="M33" s="62"/>
      <c r="N33" s="62"/>
      <c r="O33" s="62"/>
      <c r="P33" s="62"/>
      <c r="Q33" s="62"/>
      <c r="R33" s="62"/>
    </row>
    <row r="34" spans="1:18" ht="15" x14ac:dyDescent="0.25">
      <c r="A34" s="61">
        <v>27</v>
      </c>
      <c r="B34" s="84"/>
      <c r="C34" s="85"/>
      <c r="D34" s="85"/>
      <c r="E34" s="85"/>
      <c r="F34" s="85"/>
      <c r="G34" s="83"/>
      <c r="H34" s="83"/>
      <c r="I34" s="83"/>
      <c r="J34" s="86"/>
      <c r="K34" s="62"/>
      <c r="L34" s="62"/>
      <c r="M34" s="62"/>
      <c r="N34" s="62"/>
      <c r="O34" s="62"/>
      <c r="P34" s="62"/>
      <c r="Q34" s="62"/>
      <c r="R34" s="62"/>
    </row>
    <row r="35" spans="1:18" ht="15" x14ac:dyDescent="0.25">
      <c r="A35" s="61">
        <v>28</v>
      </c>
      <c r="B35" s="84"/>
      <c r="C35" s="85"/>
      <c r="D35" s="85"/>
      <c r="E35" s="85"/>
      <c r="F35" s="85"/>
      <c r="G35" s="83"/>
      <c r="H35" s="83"/>
      <c r="I35" s="83"/>
      <c r="J35" s="86"/>
      <c r="K35" s="62"/>
      <c r="L35" s="62"/>
      <c r="M35" s="62"/>
      <c r="N35" s="62"/>
      <c r="O35" s="62"/>
      <c r="P35" s="62"/>
      <c r="Q35" s="62"/>
      <c r="R35" s="62"/>
    </row>
    <row r="36" spans="1:18" ht="15" x14ac:dyDescent="0.25">
      <c r="A36" s="61">
        <v>29</v>
      </c>
      <c r="B36" s="84"/>
      <c r="C36" s="85"/>
      <c r="D36" s="85"/>
      <c r="E36" s="85"/>
      <c r="F36" s="85"/>
      <c r="G36" s="83"/>
      <c r="H36" s="83"/>
      <c r="I36" s="83"/>
      <c r="J36" s="86"/>
      <c r="K36" s="62"/>
      <c r="L36" s="62"/>
      <c r="M36" s="62"/>
      <c r="N36" s="62"/>
      <c r="O36" s="62"/>
      <c r="P36" s="62"/>
      <c r="Q36" s="62"/>
      <c r="R36" s="62"/>
    </row>
    <row r="37" spans="1:18" ht="15" customHeight="1" x14ac:dyDescent="0.25">
      <c r="A37" s="61">
        <v>30</v>
      </c>
      <c r="B37" s="84"/>
      <c r="C37" s="85"/>
      <c r="D37" s="85"/>
      <c r="E37" s="85"/>
      <c r="F37" s="85"/>
      <c r="G37" s="83"/>
      <c r="H37" s="83"/>
      <c r="I37" s="83"/>
      <c r="J37" s="86"/>
      <c r="K37" s="63"/>
      <c r="L37" s="64"/>
      <c r="M37" s="64"/>
      <c r="N37" s="64"/>
      <c r="O37" s="64"/>
      <c r="P37" s="64"/>
      <c r="Q37" s="64"/>
      <c r="R37" s="64"/>
    </row>
    <row r="38" spans="1:18" ht="15" x14ac:dyDescent="0.25">
      <c r="A38" s="61">
        <v>31</v>
      </c>
      <c r="B38" s="84"/>
      <c r="C38" s="85"/>
      <c r="D38" s="85"/>
      <c r="E38" s="85"/>
      <c r="F38" s="85"/>
      <c r="G38" s="83"/>
      <c r="H38" s="83"/>
      <c r="I38" s="83"/>
      <c r="J38" s="86"/>
      <c r="K38" s="64"/>
      <c r="L38" s="64"/>
      <c r="M38" s="64"/>
      <c r="N38" s="64"/>
      <c r="O38" s="64"/>
      <c r="P38" s="64"/>
      <c r="Q38" s="64"/>
      <c r="R38" s="64"/>
    </row>
    <row r="39" spans="1:18" ht="15" x14ac:dyDescent="0.25">
      <c r="A39" s="61">
        <v>32</v>
      </c>
      <c r="B39" s="84"/>
      <c r="C39" s="85"/>
      <c r="D39" s="85"/>
      <c r="E39" s="85"/>
      <c r="F39" s="85"/>
      <c r="G39" s="83"/>
      <c r="H39" s="83"/>
      <c r="I39" s="83"/>
      <c r="J39" s="86"/>
      <c r="K39" s="64"/>
      <c r="L39" s="64"/>
      <c r="M39" s="64"/>
      <c r="N39" s="64"/>
      <c r="O39" s="64"/>
      <c r="P39" s="64"/>
      <c r="Q39" s="64"/>
      <c r="R39" s="64"/>
    </row>
    <row r="40" spans="1:18" ht="15" x14ac:dyDescent="0.25">
      <c r="A40" s="61">
        <v>33</v>
      </c>
      <c r="B40" s="84"/>
      <c r="C40" s="85"/>
      <c r="D40" s="85"/>
      <c r="E40" s="85"/>
      <c r="F40" s="85"/>
      <c r="G40" s="83"/>
      <c r="H40" s="83"/>
      <c r="I40" s="83"/>
      <c r="J40" s="86"/>
      <c r="K40" s="122" t="s">
        <v>93</v>
      </c>
      <c r="L40" s="123"/>
      <c r="M40" s="123"/>
      <c r="N40" s="123"/>
      <c r="O40" s="123"/>
      <c r="P40" s="123"/>
      <c r="Q40" s="123"/>
      <c r="R40" s="123"/>
    </row>
    <row r="41" spans="1:18" ht="15" x14ac:dyDescent="0.25">
      <c r="A41" s="61">
        <v>34</v>
      </c>
      <c r="B41" s="84"/>
      <c r="C41" s="85"/>
      <c r="D41" s="85"/>
      <c r="E41" s="85"/>
      <c r="F41" s="85"/>
      <c r="G41" s="83"/>
      <c r="H41" s="83"/>
      <c r="I41" s="83"/>
      <c r="J41" s="86"/>
      <c r="K41" s="65"/>
      <c r="L41" s="65"/>
      <c r="M41" s="65"/>
      <c r="N41" s="65"/>
      <c r="O41" s="65"/>
      <c r="P41" s="65"/>
      <c r="Q41" s="65"/>
      <c r="R41" s="65"/>
    </row>
    <row r="42" spans="1:18" ht="15" x14ac:dyDescent="0.25">
      <c r="A42" s="61">
        <v>35</v>
      </c>
      <c r="B42" s="84"/>
      <c r="C42" s="85"/>
      <c r="D42" s="85"/>
      <c r="E42" s="85"/>
      <c r="F42" s="85"/>
      <c r="G42" s="83"/>
      <c r="H42" s="83"/>
      <c r="I42" s="83"/>
      <c r="J42" s="86"/>
      <c r="K42" s="65"/>
      <c r="L42" s="65"/>
      <c r="M42" s="65"/>
      <c r="N42" s="65"/>
      <c r="O42" s="65"/>
      <c r="P42" s="65"/>
      <c r="Q42" s="65"/>
      <c r="R42" s="65"/>
    </row>
    <row r="43" spans="1:18" ht="15" x14ac:dyDescent="0.25">
      <c r="A43" s="61">
        <v>36</v>
      </c>
      <c r="B43" s="84"/>
      <c r="C43" s="85"/>
      <c r="D43" s="85"/>
      <c r="E43" s="85"/>
      <c r="F43" s="85"/>
      <c r="G43" s="83"/>
      <c r="H43" s="83"/>
      <c r="I43" s="83"/>
      <c r="J43" s="86"/>
      <c r="K43" s="65"/>
      <c r="L43" s="65"/>
      <c r="M43" s="65"/>
      <c r="N43" s="65"/>
      <c r="O43" s="65"/>
      <c r="P43" s="65"/>
      <c r="Q43" s="65"/>
      <c r="R43" s="65"/>
    </row>
    <row r="44" spans="1:18" ht="15" x14ac:dyDescent="0.25">
      <c r="A44" s="61">
        <v>37</v>
      </c>
      <c r="B44" s="87"/>
      <c r="C44" s="83"/>
      <c r="D44" s="83"/>
      <c r="E44" s="83"/>
      <c r="F44" s="83"/>
      <c r="G44" s="83"/>
      <c r="H44" s="83"/>
      <c r="I44" s="83"/>
      <c r="J44" s="80"/>
      <c r="K44" s="65"/>
      <c r="L44" s="65"/>
      <c r="M44" s="65"/>
      <c r="N44" s="65"/>
      <c r="O44" s="65"/>
      <c r="P44" s="65"/>
      <c r="Q44" s="65"/>
      <c r="R44" s="65"/>
    </row>
    <row r="45" spans="1:18" ht="15" x14ac:dyDescent="0.25">
      <c r="A45" s="61">
        <v>38</v>
      </c>
      <c r="B45" s="87"/>
      <c r="C45" s="83"/>
      <c r="D45" s="83"/>
      <c r="E45" s="83"/>
      <c r="F45" s="83"/>
      <c r="G45" s="83"/>
      <c r="H45" s="83"/>
      <c r="I45" s="83"/>
      <c r="J45" s="80"/>
      <c r="K45" s="62"/>
      <c r="L45" s="62"/>
      <c r="M45" s="62"/>
      <c r="N45" s="62"/>
      <c r="O45" s="62"/>
      <c r="P45" s="62"/>
      <c r="Q45" s="62"/>
      <c r="R45" s="62"/>
    </row>
    <row r="46" spans="1:18" ht="15" x14ac:dyDescent="0.25">
      <c r="A46" s="61">
        <v>39</v>
      </c>
      <c r="B46" s="87"/>
      <c r="C46" s="83"/>
      <c r="D46" s="83"/>
      <c r="E46" s="83"/>
      <c r="F46" s="83"/>
      <c r="G46" s="83"/>
      <c r="H46" s="83"/>
      <c r="I46" s="83"/>
      <c r="J46" s="86"/>
      <c r="K46" s="62"/>
      <c r="L46" s="62"/>
      <c r="M46" s="62"/>
      <c r="N46" s="62"/>
      <c r="O46" s="62"/>
      <c r="P46" s="62"/>
      <c r="Q46" s="62"/>
      <c r="R46" s="62"/>
    </row>
    <row r="47" spans="1:18" ht="15" x14ac:dyDescent="0.25">
      <c r="A47" s="61">
        <v>40</v>
      </c>
      <c r="B47" s="87"/>
      <c r="C47" s="83"/>
      <c r="D47" s="83"/>
      <c r="E47" s="83"/>
      <c r="F47" s="83"/>
      <c r="G47" s="83"/>
      <c r="H47" s="83"/>
      <c r="I47" s="83"/>
      <c r="J47" s="86"/>
      <c r="K47" s="62"/>
      <c r="L47" s="62"/>
      <c r="M47" s="62"/>
      <c r="N47" s="62"/>
      <c r="O47" s="62"/>
      <c r="P47" s="62"/>
      <c r="Q47" s="62"/>
      <c r="R47" s="62"/>
    </row>
    <row r="48" spans="1:18" ht="15" x14ac:dyDescent="0.25">
      <c r="A48" s="61">
        <v>41</v>
      </c>
      <c r="B48" s="87"/>
      <c r="C48" s="83"/>
      <c r="D48" s="83"/>
      <c r="E48" s="83"/>
      <c r="F48" s="83"/>
      <c r="G48" s="83"/>
      <c r="H48" s="83"/>
      <c r="I48" s="83"/>
      <c r="J48" s="86"/>
      <c r="K48" s="62"/>
      <c r="L48" s="62"/>
      <c r="M48" s="62"/>
      <c r="N48" s="62"/>
      <c r="O48" s="62"/>
      <c r="P48" s="62"/>
      <c r="Q48" s="62"/>
      <c r="R48" s="62"/>
    </row>
    <row r="49" spans="1:29" ht="15" x14ac:dyDescent="0.25">
      <c r="A49" s="61">
        <v>42</v>
      </c>
      <c r="B49" s="87"/>
      <c r="C49" s="83"/>
      <c r="D49" s="83"/>
      <c r="E49" s="83"/>
      <c r="F49" s="83"/>
      <c r="G49" s="83"/>
      <c r="H49" s="83"/>
      <c r="I49" s="83"/>
      <c r="J49" s="86"/>
      <c r="K49" s="62"/>
      <c r="L49" s="62"/>
      <c r="M49" s="62"/>
      <c r="N49" s="62"/>
      <c r="O49" s="62"/>
      <c r="P49" s="62"/>
      <c r="Q49" s="62"/>
      <c r="R49" s="62"/>
    </row>
    <row r="50" spans="1:29" ht="15" x14ac:dyDescent="0.25">
      <c r="A50" s="61">
        <v>43</v>
      </c>
      <c r="B50" s="87"/>
      <c r="C50" s="83"/>
      <c r="D50" s="83"/>
      <c r="E50" s="83"/>
      <c r="F50" s="83"/>
      <c r="G50" s="83"/>
      <c r="H50" s="83"/>
      <c r="I50" s="83"/>
      <c r="J50" s="86"/>
      <c r="K50" s="62"/>
      <c r="L50" s="62"/>
      <c r="M50" s="62"/>
      <c r="N50" s="62"/>
      <c r="O50" s="62"/>
      <c r="P50" s="62"/>
      <c r="Q50" s="62"/>
      <c r="R50" s="62"/>
    </row>
    <row r="51" spans="1:29" ht="15" x14ac:dyDescent="0.25">
      <c r="A51" s="61">
        <v>44</v>
      </c>
      <c r="B51" s="87"/>
      <c r="C51" s="83"/>
      <c r="D51" s="83"/>
      <c r="E51" s="83"/>
      <c r="F51" s="83"/>
      <c r="G51" s="83"/>
      <c r="H51" s="83"/>
      <c r="I51" s="83"/>
      <c r="J51" s="86"/>
      <c r="K51" s="62"/>
      <c r="L51" s="62"/>
      <c r="M51" s="62"/>
      <c r="N51" s="62"/>
      <c r="O51" s="62"/>
      <c r="P51" s="62"/>
      <c r="Q51" s="62"/>
      <c r="R51" s="62"/>
    </row>
    <row r="52" spans="1:29" ht="15" x14ac:dyDescent="0.25">
      <c r="A52" s="61">
        <v>45</v>
      </c>
      <c r="B52" s="87"/>
      <c r="C52" s="83"/>
      <c r="D52" s="83"/>
      <c r="E52" s="83"/>
      <c r="F52" s="83"/>
      <c r="G52" s="83"/>
      <c r="H52" s="83"/>
      <c r="I52" s="83"/>
      <c r="J52" s="86"/>
      <c r="K52" s="62"/>
      <c r="L52" s="62"/>
      <c r="M52" s="62"/>
      <c r="N52" s="62"/>
      <c r="O52" s="62"/>
      <c r="P52" s="62"/>
      <c r="Q52" s="62"/>
      <c r="R52" s="62"/>
    </row>
    <row r="53" spans="1:29" ht="15" x14ac:dyDescent="0.25">
      <c r="A53" s="61">
        <v>46</v>
      </c>
      <c r="B53" s="87"/>
      <c r="C53" s="83"/>
      <c r="D53" s="83"/>
      <c r="E53" s="83"/>
      <c r="F53" s="83"/>
      <c r="G53" s="83"/>
      <c r="H53" s="83"/>
      <c r="I53" s="83"/>
      <c r="J53" s="86"/>
      <c r="K53" s="62"/>
      <c r="L53" s="62"/>
      <c r="M53" s="62"/>
      <c r="N53" s="62"/>
      <c r="O53" s="62"/>
      <c r="P53" s="62"/>
      <c r="Q53" s="62"/>
      <c r="R53" s="62"/>
    </row>
    <row r="54" spans="1:29" ht="15" x14ac:dyDescent="0.25">
      <c r="A54" s="61">
        <v>47</v>
      </c>
      <c r="B54" s="87"/>
      <c r="C54" s="83"/>
      <c r="D54" s="83"/>
      <c r="E54" s="83"/>
      <c r="F54" s="83"/>
      <c r="G54" s="83"/>
      <c r="H54" s="83"/>
      <c r="I54" s="83"/>
      <c r="J54" s="86"/>
      <c r="K54" s="62"/>
      <c r="L54" s="62"/>
      <c r="M54" s="62"/>
      <c r="N54" s="62"/>
      <c r="O54" s="62"/>
      <c r="P54" s="62"/>
      <c r="Q54" s="62"/>
      <c r="R54" s="62"/>
    </row>
    <row r="55" spans="1:29" ht="15" x14ac:dyDescent="0.25">
      <c r="A55" s="61">
        <v>48</v>
      </c>
      <c r="B55" s="87"/>
      <c r="C55" s="83"/>
      <c r="D55" s="83"/>
      <c r="E55" s="83"/>
      <c r="F55" s="83"/>
      <c r="G55" s="83"/>
      <c r="H55" s="83"/>
      <c r="I55" s="83"/>
      <c r="J55" s="86"/>
      <c r="K55" s="62"/>
      <c r="L55" s="62"/>
      <c r="M55" s="62"/>
      <c r="N55" s="62"/>
      <c r="O55" s="62"/>
      <c r="P55" s="62"/>
      <c r="Q55" s="62"/>
      <c r="R55" s="62"/>
    </row>
    <row r="56" spans="1:29" ht="15" x14ac:dyDescent="0.25">
      <c r="A56" s="61">
        <v>49</v>
      </c>
      <c r="B56" s="87"/>
      <c r="C56" s="83"/>
      <c r="D56" s="83"/>
      <c r="E56" s="83"/>
      <c r="F56" s="83"/>
      <c r="G56" s="83"/>
      <c r="H56" s="83"/>
      <c r="I56" s="83"/>
      <c r="J56" s="86"/>
      <c r="K56" s="62"/>
      <c r="L56" s="62"/>
      <c r="M56" s="62"/>
      <c r="N56" s="62"/>
      <c r="O56" s="62"/>
      <c r="P56" s="62"/>
      <c r="Q56" s="62"/>
      <c r="R56" s="62"/>
    </row>
    <row r="57" spans="1:29" ht="15.75" thickBot="1" x14ac:dyDescent="0.3">
      <c r="A57" s="66">
        <v>50</v>
      </c>
      <c r="B57" s="88"/>
      <c r="C57" s="89"/>
      <c r="D57" s="89"/>
      <c r="E57" s="89"/>
      <c r="F57" s="89"/>
      <c r="G57" s="89"/>
      <c r="H57" s="89"/>
      <c r="I57" s="89"/>
      <c r="J57" s="90"/>
      <c r="K57" s="62"/>
      <c r="L57" s="62"/>
      <c r="M57" s="62"/>
      <c r="N57" s="62"/>
      <c r="O57" s="62"/>
      <c r="P57" s="62"/>
      <c r="Q57" s="62"/>
      <c r="R57" s="62"/>
    </row>
    <row r="58" spans="1:29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29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29" x14ac:dyDescent="0.2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29" x14ac:dyDescent="0.2">
      <c r="A61" s="9"/>
      <c r="B61" s="130" t="s">
        <v>94</v>
      </c>
      <c r="C61" s="131"/>
      <c r="D61" s="131"/>
      <c r="E61" s="131"/>
      <c r="F61" s="131"/>
      <c r="G61" s="131"/>
      <c r="H61" s="131"/>
      <c r="I61" s="131"/>
      <c r="J61" s="131"/>
      <c r="K61" s="16"/>
      <c r="L61" s="16"/>
      <c r="M61" s="16"/>
      <c r="N61" s="16"/>
      <c r="O61" s="16"/>
      <c r="P61" s="16"/>
      <c r="Q61" s="16"/>
      <c r="R61" s="16"/>
    </row>
    <row r="62" spans="1:29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3.5" thickBot="1" x14ac:dyDescent="0.25">
      <c r="A63" s="17" t="s">
        <v>91</v>
      </c>
      <c r="B63" s="14" t="s">
        <v>81</v>
      </c>
      <c r="C63" s="14" t="s">
        <v>82</v>
      </c>
      <c r="D63" s="14" t="s">
        <v>83</v>
      </c>
      <c r="E63" s="14" t="s">
        <v>84</v>
      </c>
      <c r="F63" s="14" t="s">
        <v>85</v>
      </c>
      <c r="G63" s="14" t="s">
        <v>86</v>
      </c>
      <c r="H63" s="14" t="s">
        <v>87</v>
      </c>
      <c r="I63" s="14" t="s">
        <v>88</v>
      </c>
      <c r="J63" s="14" t="s">
        <v>89</v>
      </c>
      <c r="K63" s="9"/>
      <c r="L63" s="16"/>
      <c r="M63" s="16"/>
      <c r="N63" s="16"/>
      <c r="O63" s="16"/>
      <c r="P63" s="16"/>
      <c r="Q63" s="16"/>
      <c r="R63" s="16"/>
      <c r="T63" s="7"/>
      <c r="U63" s="7"/>
      <c r="V63" s="7"/>
      <c r="W63" s="7"/>
      <c r="X63" s="7"/>
      <c r="Y63" s="7"/>
      <c r="Z63" s="7"/>
      <c r="AA63" s="7"/>
      <c r="AB63" s="7"/>
      <c r="AC63" s="5"/>
    </row>
    <row r="64" spans="1:29" x14ac:dyDescent="0.2">
      <c r="A64" s="18">
        <v>1</v>
      </c>
      <c r="B64" s="16">
        <f t="shared" ref="B64:B73" si="0">IF((B8&lt;&gt;0)*ISNUMBER(B8),100*(B8/B8),"")</f>
        <v>100</v>
      </c>
      <c r="C64" s="16">
        <f t="shared" ref="C64:C73" si="1">IF((B8&lt;&gt;0)*ISNUMBER(C8),100*(C8/B8),"")</f>
        <v>103.5770223420236</v>
      </c>
      <c r="D64" s="16">
        <f t="shared" ref="D64:D73" si="2">IF((B8&lt;&gt;0)*ISNUMBER(D8),100*(D8/B8),"")</f>
        <v>104.0650873023456</v>
      </c>
      <c r="E64" s="16">
        <f t="shared" ref="E64:E73" si="3">IF((B8&lt;&gt;0)*ISNUMBER(E8),100*(E8/B8),"")</f>
        <v>105.58421187606437</v>
      </c>
      <c r="F64" s="16">
        <f t="shared" ref="F64:F73" si="4">IF((B8&lt;&gt;0)*ISNUMBER(F8),100*(F8/B8),"")</f>
        <v>107.73369144574596</v>
      </c>
      <c r="G64" s="16">
        <f t="shared" ref="G64:G73" si="5">IF((B8&lt;&gt;0)*ISNUMBER(G8),100*(G8/B8),"")</f>
        <v>107.1613486704867</v>
      </c>
      <c r="H64" s="16">
        <f t="shared" ref="H64:H73" si="6">IF((B8&lt;&gt;0)*ISNUMBER(H8),100*(H8/B8),"")</f>
        <v>108.17823640183155</v>
      </c>
      <c r="I64" s="16" t="str">
        <f t="shared" ref="I64:I73" si="7">IF((B8&lt;&gt;0)*ISNUMBER(I8),100*(I8/B8),"")</f>
        <v/>
      </c>
      <c r="J64" s="16" t="str">
        <f t="shared" ref="J64:J73" si="8">IF((B8&lt;&gt;0)*ISNUMBER(J8),100*(J8/B8),"")</f>
        <v/>
      </c>
      <c r="K64" s="15"/>
      <c r="L64" s="16"/>
      <c r="M64" s="16"/>
      <c r="N64" s="16"/>
      <c r="O64" s="16"/>
      <c r="P64" s="16"/>
      <c r="Q64" s="16"/>
      <c r="R64" s="16"/>
      <c r="T64" s="5"/>
      <c r="U64" s="6"/>
      <c r="V64" s="6"/>
      <c r="W64" s="6"/>
      <c r="X64" s="6"/>
      <c r="Y64" s="6"/>
      <c r="Z64" s="6"/>
      <c r="AA64" s="6"/>
      <c r="AB64" s="6"/>
      <c r="AC64" s="5"/>
    </row>
    <row r="65" spans="1:29" x14ac:dyDescent="0.2">
      <c r="A65" s="19">
        <v>2</v>
      </c>
      <c r="B65" s="16" t="str">
        <f t="shared" si="0"/>
        <v/>
      </c>
      <c r="C65" s="16" t="str">
        <f t="shared" si="1"/>
        <v/>
      </c>
      <c r="D65" s="16" t="str">
        <f t="shared" si="2"/>
        <v/>
      </c>
      <c r="E65" s="16" t="str">
        <f t="shared" si="3"/>
        <v/>
      </c>
      <c r="F65" s="16" t="str">
        <f t="shared" si="4"/>
        <v/>
      </c>
      <c r="G65" s="16" t="str">
        <f t="shared" si="5"/>
        <v/>
      </c>
      <c r="H65" s="16" t="str">
        <f t="shared" si="6"/>
        <v/>
      </c>
      <c r="I65" s="16" t="str">
        <f t="shared" si="7"/>
        <v/>
      </c>
      <c r="J65" s="16" t="str">
        <f t="shared" si="8"/>
        <v/>
      </c>
      <c r="K65" s="15"/>
      <c r="L65" s="16"/>
      <c r="M65" s="16"/>
      <c r="N65" s="16"/>
      <c r="O65" s="16"/>
      <c r="P65" s="16"/>
      <c r="Q65" s="16"/>
      <c r="R65" s="16"/>
      <c r="T65" s="5"/>
      <c r="U65" s="6"/>
      <c r="V65" s="6"/>
      <c r="W65" s="6"/>
      <c r="X65" s="6"/>
      <c r="Y65" s="6"/>
      <c r="Z65" s="6"/>
      <c r="AA65" s="6"/>
      <c r="AB65" s="6"/>
      <c r="AC65" s="5"/>
    </row>
    <row r="66" spans="1:29" x14ac:dyDescent="0.2">
      <c r="A66" s="19">
        <v>3</v>
      </c>
      <c r="B66" s="16">
        <f t="shared" si="0"/>
        <v>100</v>
      </c>
      <c r="C66" s="16">
        <f t="shared" si="1"/>
        <v>113.71340785542397</v>
      </c>
      <c r="D66" s="16">
        <f t="shared" si="2"/>
        <v>104.70684473326266</v>
      </c>
      <c r="E66" s="16">
        <f t="shared" si="3"/>
        <v>105.32844644146475</v>
      </c>
      <c r="F66" s="16">
        <f t="shared" si="4"/>
        <v>105.85235606267906</v>
      </c>
      <c r="G66" s="16">
        <f t="shared" si="5"/>
        <v>106.16247599056679</v>
      </c>
      <c r="H66" s="16">
        <f t="shared" si="6"/>
        <v>109.13682536136329</v>
      </c>
      <c r="I66" s="16" t="str">
        <f t="shared" si="7"/>
        <v/>
      </c>
      <c r="J66" s="16" t="str">
        <f t="shared" si="8"/>
        <v/>
      </c>
      <c r="K66" s="15"/>
      <c r="L66" s="16"/>
      <c r="M66" s="16"/>
      <c r="N66" s="16"/>
      <c r="O66" s="16"/>
      <c r="P66" s="16"/>
      <c r="Q66" s="16"/>
      <c r="R66" s="16"/>
      <c r="T66" s="5"/>
      <c r="U66" s="6"/>
      <c r="V66" s="6"/>
      <c r="W66" s="6"/>
      <c r="X66" s="6"/>
      <c r="Y66" s="6"/>
      <c r="Z66" s="6"/>
      <c r="AA66" s="6"/>
      <c r="AB66" s="6"/>
      <c r="AC66" s="5"/>
    </row>
    <row r="67" spans="1:29" x14ac:dyDescent="0.2">
      <c r="A67" s="19">
        <v>4</v>
      </c>
      <c r="B67" s="16">
        <f t="shared" si="0"/>
        <v>100</v>
      </c>
      <c r="C67" s="16">
        <f t="shared" si="1"/>
        <v>99.335294301765174</v>
      </c>
      <c r="D67" s="16">
        <f t="shared" si="2"/>
        <v>109.5859598867476</v>
      </c>
      <c r="E67" s="16">
        <f t="shared" si="3"/>
        <v>104.15297972698512</v>
      </c>
      <c r="F67" s="16">
        <f t="shared" si="4"/>
        <v>108.37311611560831</v>
      </c>
      <c r="G67" s="16">
        <f t="shared" si="5"/>
        <v>121.18917075037415</v>
      </c>
      <c r="H67" s="16">
        <f t="shared" si="6"/>
        <v>121.08078305904549</v>
      </c>
      <c r="I67" s="16" t="str">
        <f t="shared" si="7"/>
        <v/>
      </c>
      <c r="J67" s="16" t="str">
        <f t="shared" si="8"/>
        <v/>
      </c>
      <c r="K67" s="15"/>
      <c r="L67" s="16"/>
      <c r="M67" s="16"/>
      <c r="N67" s="16"/>
      <c r="O67" s="16"/>
      <c r="P67" s="16"/>
      <c r="Q67" s="16"/>
      <c r="R67" s="16"/>
      <c r="T67" s="5"/>
      <c r="U67" s="6"/>
      <c r="V67" s="6"/>
      <c r="W67" s="6"/>
      <c r="X67" s="6"/>
      <c r="Y67" s="6"/>
      <c r="Z67" s="6"/>
      <c r="AA67" s="6"/>
      <c r="AB67" s="6"/>
      <c r="AC67" s="5"/>
    </row>
    <row r="68" spans="1:29" x14ac:dyDescent="0.2">
      <c r="A68" s="19">
        <v>5</v>
      </c>
      <c r="B68" s="16">
        <f t="shared" si="0"/>
        <v>100</v>
      </c>
      <c r="C68" s="16">
        <f t="shared" si="1"/>
        <v>93.932823816641005</v>
      </c>
      <c r="D68" s="16">
        <f t="shared" si="2"/>
        <v>94.233163929088434</v>
      </c>
      <c r="E68" s="16">
        <f t="shared" si="3"/>
        <v>92.401154081587279</v>
      </c>
      <c r="F68" s="16">
        <f t="shared" si="4"/>
        <v>95.985720040941345</v>
      </c>
      <c r="G68" s="16">
        <f t="shared" si="5"/>
        <v>97.350261225281386</v>
      </c>
      <c r="H68" s="16">
        <f t="shared" si="6"/>
        <v>92.62684754497613</v>
      </c>
      <c r="I68" s="16" t="str">
        <f t="shared" si="7"/>
        <v/>
      </c>
      <c r="J68" s="16" t="str">
        <f t="shared" si="8"/>
        <v/>
      </c>
      <c r="K68" s="15"/>
      <c r="L68" s="9"/>
      <c r="M68" s="9"/>
      <c r="N68" s="9"/>
      <c r="O68" s="9"/>
      <c r="P68" s="9"/>
      <c r="Q68" s="9"/>
      <c r="R68" s="9"/>
      <c r="T68" s="5"/>
      <c r="U68" s="6"/>
      <c r="V68" s="6"/>
      <c r="W68" s="6"/>
      <c r="X68" s="6"/>
      <c r="Y68" s="6"/>
      <c r="Z68" s="6"/>
      <c r="AA68" s="6"/>
      <c r="AB68" s="6"/>
      <c r="AC68" s="5"/>
    </row>
    <row r="69" spans="1:29" x14ac:dyDescent="0.2">
      <c r="A69" s="19">
        <v>6</v>
      </c>
      <c r="B69" s="16">
        <f t="shared" si="0"/>
        <v>100</v>
      </c>
      <c r="C69" s="16">
        <f t="shared" si="1"/>
        <v>100.49230661565825</v>
      </c>
      <c r="D69" s="16">
        <f t="shared" si="2"/>
        <v>98.724321281052084</v>
      </c>
      <c r="E69" s="16">
        <f t="shared" si="3"/>
        <v>102.13019257804868</v>
      </c>
      <c r="F69" s="16">
        <f t="shared" si="4"/>
        <v>97.127261808622592</v>
      </c>
      <c r="G69" s="16">
        <f t="shared" si="5"/>
        <v>96.446938175079708</v>
      </c>
      <c r="H69" s="16">
        <f t="shared" si="6"/>
        <v>102.66285094114946</v>
      </c>
      <c r="I69" s="16" t="str">
        <f t="shared" si="7"/>
        <v/>
      </c>
      <c r="J69" s="16" t="str">
        <f t="shared" si="8"/>
        <v/>
      </c>
      <c r="K69" s="15"/>
      <c r="L69" s="9"/>
      <c r="M69" s="9"/>
      <c r="N69" s="9"/>
      <c r="O69" s="9"/>
      <c r="P69" s="9"/>
      <c r="Q69" s="9"/>
      <c r="R69" s="9"/>
      <c r="T69" s="5"/>
      <c r="U69" s="6"/>
      <c r="V69" s="6"/>
      <c r="W69" s="6"/>
      <c r="X69" s="6"/>
      <c r="Y69" s="6"/>
      <c r="Z69" s="6"/>
      <c r="AA69" s="6"/>
      <c r="AB69" s="6"/>
      <c r="AC69" s="5"/>
    </row>
    <row r="70" spans="1:29" x14ac:dyDescent="0.2">
      <c r="A70" s="19">
        <v>7</v>
      </c>
      <c r="B70" s="16">
        <f t="shared" si="0"/>
        <v>100</v>
      </c>
      <c r="C70" s="16">
        <f t="shared" si="1"/>
        <v>105.43192208116669</v>
      </c>
      <c r="D70" s="16">
        <f t="shared" si="2"/>
        <v>105.26249004863209</v>
      </c>
      <c r="E70" s="16">
        <f t="shared" si="3"/>
        <v>111.68494690618134</v>
      </c>
      <c r="F70" s="16">
        <f t="shared" si="4"/>
        <v>110.92900463856749</v>
      </c>
      <c r="G70" s="16">
        <f t="shared" si="5"/>
        <v>115.77853560362219</v>
      </c>
      <c r="H70" s="16">
        <f t="shared" si="6"/>
        <v>112.05714392649429</v>
      </c>
      <c r="I70" s="16" t="str">
        <f t="shared" si="7"/>
        <v/>
      </c>
      <c r="J70" s="16" t="str">
        <f t="shared" si="8"/>
        <v/>
      </c>
      <c r="K70" s="15"/>
      <c r="L70" s="9"/>
      <c r="M70" s="9"/>
      <c r="N70" s="9"/>
      <c r="O70" s="9"/>
      <c r="P70" s="9"/>
      <c r="Q70" s="9"/>
      <c r="R70" s="9"/>
      <c r="T70" s="5"/>
      <c r="U70" s="6"/>
      <c r="V70" s="6"/>
      <c r="W70" s="6"/>
      <c r="X70" s="6"/>
      <c r="Y70" s="6"/>
      <c r="Z70" s="6"/>
      <c r="AA70" s="6"/>
      <c r="AB70" s="6"/>
      <c r="AC70" s="5"/>
    </row>
    <row r="71" spans="1:29" x14ac:dyDescent="0.2">
      <c r="A71" s="19">
        <v>8</v>
      </c>
      <c r="B71" s="16">
        <f t="shared" si="0"/>
        <v>100</v>
      </c>
      <c r="C71" s="16">
        <f t="shared" si="1"/>
        <v>104.56111189322269</v>
      </c>
      <c r="D71" s="16">
        <f t="shared" si="2"/>
        <v>106.115485022743</v>
      </c>
      <c r="E71" s="16">
        <f t="shared" si="3"/>
        <v>100.76772647398565</v>
      </c>
      <c r="F71" s="16">
        <f t="shared" si="4"/>
        <v>103.2102778758177</v>
      </c>
      <c r="G71" s="16">
        <f t="shared" si="5"/>
        <v>102.11538706929153</v>
      </c>
      <c r="H71" s="16">
        <f t="shared" si="6"/>
        <v>105.40166933052151</v>
      </c>
      <c r="I71" s="16" t="str">
        <f t="shared" si="7"/>
        <v/>
      </c>
      <c r="J71" s="16" t="str">
        <f t="shared" si="8"/>
        <v/>
      </c>
      <c r="K71" s="15"/>
      <c r="L71" s="9"/>
      <c r="M71" s="9"/>
      <c r="N71" s="9"/>
      <c r="O71" s="9"/>
      <c r="P71" s="9"/>
      <c r="Q71" s="9"/>
      <c r="R71" s="9"/>
      <c r="T71" s="5"/>
      <c r="U71" s="6"/>
      <c r="V71" s="6"/>
      <c r="W71" s="6"/>
      <c r="X71" s="6"/>
      <c r="Y71" s="6"/>
      <c r="Z71" s="6"/>
      <c r="AA71" s="6"/>
      <c r="AB71" s="6"/>
      <c r="AC71" s="5"/>
    </row>
    <row r="72" spans="1:29" x14ac:dyDescent="0.2">
      <c r="A72" s="19">
        <v>9</v>
      </c>
      <c r="B72" s="16">
        <f t="shared" si="0"/>
        <v>100</v>
      </c>
      <c r="C72" s="16">
        <f t="shared" si="1"/>
        <v>103.7139424514032</v>
      </c>
      <c r="D72" s="16">
        <f t="shared" si="2"/>
        <v>109.73775212996574</v>
      </c>
      <c r="E72" s="16">
        <f t="shared" si="3"/>
        <v>113.62509925084854</v>
      </c>
      <c r="F72" s="16">
        <f t="shared" si="4"/>
        <v>113.51184398848947</v>
      </c>
      <c r="G72" s="16">
        <f t="shared" si="5"/>
        <v>112.55452295420784</v>
      </c>
      <c r="H72" s="16">
        <f t="shared" si="6"/>
        <v>117.89376520464008</v>
      </c>
      <c r="I72" s="16" t="str">
        <f t="shared" si="7"/>
        <v/>
      </c>
      <c r="J72" s="16" t="str">
        <f t="shared" si="8"/>
        <v/>
      </c>
      <c r="K72" s="15"/>
      <c r="L72" s="9"/>
      <c r="M72" s="9"/>
      <c r="N72" s="9"/>
      <c r="O72" s="9"/>
      <c r="P72" s="9"/>
      <c r="Q72" s="9"/>
      <c r="R72" s="9"/>
      <c r="T72" s="5"/>
      <c r="U72" s="6"/>
      <c r="V72" s="6"/>
      <c r="W72" s="6"/>
      <c r="X72" s="6"/>
      <c r="Y72" s="6"/>
      <c r="Z72" s="6"/>
      <c r="AA72" s="6"/>
      <c r="AB72" s="6"/>
      <c r="AC72" s="5"/>
    </row>
    <row r="73" spans="1:29" x14ac:dyDescent="0.2">
      <c r="A73" s="19">
        <v>10</v>
      </c>
      <c r="B73" s="16">
        <f t="shared" si="0"/>
        <v>100</v>
      </c>
      <c r="C73" s="16">
        <f t="shared" si="1"/>
        <v>99.198622001499885</v>
      </c>
      <c r="D73" s="16">
        <f t="shared" si="2"/>
        <v>104.11929092907614</v>
      </c>
      <c r="E73" s="16">
        <f t="shared" si="3"/>
        <v>103.50242405337731</v>
      </c>
      <c r="F73" s="16">
        <f t="shared" si="4"/>
        <v>105.64919694070672</v>
      </c>
      <c r="G73" s="16">
        <f t="shared" si="5"/>
        <v>108.34567467545348</v>
      </c>
      <c r="H73" s="16">
        <f t="shared" si="6"/>
        <v>109.46159962313229</v>
      </c>
      <c r="I73" s="16" t="str">
        <f t="shared" si="7"/>
        <v/>
      </c>
      <c r="J73" s="16" t="str">
        <f t="shared" si="8"/>
        <v/>
      </c>
      <c r="K73" s="15"/>
      <c r="L73" s="9"/>
      <c r="M73" s="9"/>
      <c r="N73" s="9"/>
      <c r="O73" s="9"/>
      <c r="P73" s="9"/>
      <c r="Q73" s="9"/>
      <c r="R73" s="9"/>
      <c r="T73" s="5"/>
      <c r="U73" s="6"/>
      <c r="V73" s="6"/>
      <c r="W73" s="6"/>
      <c r="X73" s="6"/>
      <c r="Y73" s="6"/>
      <c r="Z73" s="6"/>
      <c r="AA73" s="6"/>
      <c r="AB73" s="6"/>
      <c r="AC73" s="5"/>
    </row>
    <row r="74" spans="1:29" x14ac:dyDescent="0.2">
      <c r="A74" s="19">
        <v>11</v>
      </c>
      <c r="B74" s="16">
        <f t="shared" ref="B74:B103" si="9">IF((B18&lt;&gt;0)*ISNUMBER(B18),100*(B18/B18),"")</f>
        <v>100</v>
      </c>
      <c r="C74" s="16">
        <f t="shared" ref="C74:C103" si="10">IF((B18&lt;&gt;0)*ISNUMBER(C18),100*(C18/B18),"")</f>
        <v>103.74521300333434</v>
      </c>
      <c r="D74" s="16">
        <f t="shared" ref="D74:D103" si="11">IF((B18&lt;&gt;0)*ISNUMBER(D18),100*(D18/B18),"")</f>
        <v>106.21442854092307</v>
      </c>
      <c r="E74" s="16">
        <f t="shared" ref="E74:E103" si="12">IF((B18&lt;&gt;0)*ISNUMBER(E18),100*(E18/B18),"")</f>
        <v>107.09539259134854</v>
      </c>
      <c r="F74" s="16">
        <f t="shared" ref="F74:F103" si="13">IF((B18&lt;&gt;0)*ISNUMBER(F18),100*(F18/B18),"")</f>
        <v>102.1369410959046</v>
      </c>
      <c r="G74" s="16">
        <f t="shared" ref="G74:G103" si="14">IF((B18&lt;&gt;0)*ISNUMBER(G18),100*(G18/B18),"")</f>
        <v>105.01373375253131</v>
      </c>
      <c r="H74" s="16">
        <f t="shared" ref="H74:H103" si="15">IF((B18&lt;&gt;0)*ISNUMBER(H18),100*(H18/B18),"")</f>
        <v>104.20634373368192</v>
      </c>
      <c r="I74" s="16" t="str">
        <f t="shared" ref="I74:I103" si="16">IF((B18&lt;&gt;0)*ISNUMBER(I18),100*(I18/B18),"")</f>
        <v/>
      </c>
      <c r="J74" s="16" t="str">
        <f t="shared" ref="J74:J103" si="17">IF((B18&lt;&gt;0)*ISNUMBER(J18),100*(J18/B18),"")</f>
        <v/>
      </c>
      <c r="K74" s="15"/>
      <c r="L74" s="9"/>
      <c r="M74" s="9"/>
      <c r="N74" s="9"/>
      <c r="O74" s="9"/>
      <c r="P74" s="9"/>
      <c r="Q74" s="9"/>
      <c r="R74" s="9"/>
      <c r="T74" s="5"/>
      <c r="U74" s="6"/>
      <c r="V74" s="6"/>
      <c r="W74" s="6"/>
      <c r="X74" s="6"/>
      <c r="Y74" s="6"/>
      <c r="Z74" s="6"/>
      <c r="AA74" s="6"/>
      <c r="AB74" s="6"/>
      <c r="AC74" s="5"/>
    </row>
    <row r="75" spans="1:29" x14ac:dyDescent="0.2">
      <c r="A75" s="19">
        <v>12</v>
      </c>
      <c r="B75" s="16">
        <f t="shared" si="9"/>
        <v>100</v>
      </c>
      <c r="C75" s="16">
        <f t="shared" si="10"/>
        <v>113.05525488634541</v>
      </c>
      <c r="D75" s="16">
        <f t="shared" si="11"/>
        <v>115.89817749416602</v>
      </c>
      <c r="E75" s="16">
        <f t="shared" si="12"/>
        <v>122.48941983444364</v>
      </c>
      <c r="F75" s="16">
        <f t="shared" si="13"/>
        <v>121.08096571899061</v>
      </c>
      <c r="G75" s="16">
        <f t="shared" si="14"/>
        <v>128.06086022038954</v>
      </c>
      <c r="H75" s="16">
        <f t="shared" si="15"/>
        <v>128.1579869528284</v>
      </c>
      <c r="I75" s="16" t="str">
        <f t="shared" si="16"/>
        <v/>
      </c>
      <c r="J75" s="16" t="str">
        <f t="shared" si="17"/>
        <v/>
      </c>
      <c r="K75" s="15"/>
      <c r="L75" s="9"/>
      <c r="M75" s="9"/>
      <c r="N75" s="9"/>
      <c r="O75" s="9"/>
      <c r="P75" s="9"/>
      <c r="Q75" s="9"/>
      <c r="R75" s="9"/>
      <c r="T75" s="5"/>
      <c r="U75" s="6"/>
      <c r="V75" s="6"/>
      <c r="W75" s="6"/>
      <c r="X75" s="6"/>
      <c r="Y75" s="6"/>
      <c r="Z75" s="6"/>
      <c r="AA75" s="6"/>
      <c r="AB75" s="6"/>
      <c r="AC75" s="5"/>
    </row>
    <row r="76" spans="1:29" x14ac:dyDescent="0.2">
      <c r="A76" s="19">
        <v>13</v>
      </c>
      <c r="B76" s="16">
        <f t="shared" si="9"/>
        <v>100</v>
      </c>
      <c r="C76" s="16">
        <f t="shared" si="10"/>
        <v>112.23427828959419</v>
      </c>
      <c r="D76" s="16">
        <f t="shared" si="11"/>
        <v>124.10277007199871</v>
      </c>
      <c r="E76" s="16">
        <f t="shared" si="12"/>
        <v>119.68250082146952</v>
      </c>
      <c r="F76" s="16">
        <f t="shared" si="13"/>
        <v>113.91628638143652</v>
      </c>
      <c r="G76" s="16">
        <f t="shared" si="14"/>
        <v>128.14888937624212</v>
      </c>
      <c r="H76" s="16">
        <f t="shared" si="15"/>
        <v>133.54861748076519</v>
      </c>
      <c r="I76" s="16" t="str">
        <f t="shared" si="16"/>
        <v/>
      </c>
      <c r="J76" s="16" t="str">
        <f t="shared" si="17"/>
        <v/>
      </c>
      <c r="K76" s="15"/>
      <c r="L76" s="9"/>
      <c r="M76" s="9"/>
      <c r="N76" s="9"/>
      <c r="O76" s="9"/>
      <c r="P76" s="9"/>
      <c r="Q76" s="9"/>
      <c r="R76" s="9"/>
      <c r="T76" s="5"/>
      <c r="U76" s="6"/>
      <c r="V76" s="6"/>
      <c r="W76" s="6"/>
      <c r="X76" s="6"/>
      <c r="Y76" s="6"/>
      <c r="Z76" s="6"/>
      <c r="AA76" s="6"/>
      <c r="AB76" s="6"/>
      <c r="AC76" s="5"/>
    </row>
    <row r="77" spans="1:29" x14ac:dyDescent="0.2">
      <c r="A77" s="19">
        <v>14</v>
      </c>
      <c r="B77" s="16">
        <f t="shared" si="9"/>
        <v>100</v>
      </c>
      <c r="C77" s="16">
        <f t="shared" si="10"/>
        <v>100.85657699716364</v>
      </c>
      <c r="D77" s="16">
        <f t="shared" si="11"/>
        <v>101.848717578087</v>
      </c>
      <c r="E77" s="16">
        <f t="shared" si="12"/>
        <v>105.03191181493744</v>
      </c>
      <c r="F77" s="16">
        <f t="shared" si="13"/>
        <v>103.7277580446155</v>
      </c>
      <c r="G77" s="16">
        <f t="shared" si="14"/>
        <v>103.41526967096839</v>
      </c>
      <c r="H77" s="16">
        <f t="shared" si="15"/>
        <v>104.19545067758962</v>
      </c>
      <c r="I77" s="16" t="str">
        <f t="shared" si="16"/>
        <v/>
      </c>
      <c r="J77" s="16" t="str">
        <f t="shared" si="17"/>
        <v/>
      </c>
      <c r="K77" s="15"/>
      <c r="L77" s="9"/>
      <c r="M77" s="9"/>
      <c r="N77" s="9"/>
      <c r="O77" s="9"/>
      <c r="P77" s="9"/>
      <c r="Q77" s="9"/>
      <c r="R77" s="9"/>
      <c r="T77" s="5"/>
      <c r="U77" s="6"/>
      <c r="V77" s="6"/>
      <c r="W77" s="6"/>
      <c r="X77" s="6"/>
      <c r="Y77" s="6"/>
      <c r="Z77" s="6"/>
      <c r="AA77" s="6"/>
      <c r="AB77" s="6"/>
      <c r="AC77" s="5"/>
    </row>
    <row r="78" spans="1:29" x14ac:dyDescent="0.2">
      <c r="A78" s="19">
        <v>15</v>
      </c>
      <c r="B78" s="16">
        <f t="shared" si="9"/>
        <v>100</v>
      </c>
      <c r="C78" s="16">
        <f t="shared" si="10"/>
        <v>103.62922883304677</v>
      </c>
      <c r="D78" s="16">
        <f t="shared" si="11"/>
        <v>108.17467673496968</v>
      </c>
      <c r="E78" s="16">
        <f t="shared" si="12"/>
        <v>108.74415403620684</v>
      </c>
      <c r="F78" s="16">
        <f t="shared" si="13"/>
        <v>114.03076982465781</v>
      </c>
      <c r="G78" s="16">
        <f t="shared" si="14"/>
        <v>109.21123710750879</v>
      </c>
      <c r="H78" s="16">
        <f t="shared" si="15"/>
        <v>106.43751309956062</v>
      </c>
      <c r="I78" s="16" t="str">
        <f t="shared" si="16"/>
        <v/>
      </c>
      <c r="J78" s="16" t="str">
        <f t="shared" si="17"/>
        <v/>
      </c>
      <c r="K78" s="15"/>
      <c r="L78" s="9"/>
      <c r="M78" s="9"/>
      <c r="N78" s="9"/>
      <c r="O78" s="9"/>
      <c r="P78" s="9"/>
      <c r="Q78" s="9"/>
      <c r="R78" s="9"/>
      <c r="T78" s="5"/>
      <c r="U78" s="6"/>
      <c r="V78" s="6"/>
      <c r="W78" s="6"/>
      <c r="X78" s="6"/>
      <c r="Y78" s="6"/>
      <c r="Z78" s="6"/>
      <c r="AA78" s="6"/>
      <c r="AB78" s="6"/>
      <c r="AC78" s="5"/>
    </row>
    <row r="79" spans="1:29" x14ac:dyDescent="0.2">
      <c r="A79" s="19">
        <v>16</v>
      </c>
      <c r="B79" s="16">
        <f t="shared" si="9"/>
        <v>100</v>
      </c>
      <c r="C79" s="16">
        <f t="shared" si="10"/>
        <v>107.14264675503271</v>
      </c>
      <c r="D79" s="16">
        <f t="shared" si="11"/>
        <v>107.38414070684364</v>
      </c>
      <c r="E79" s="16">
        <f t="shared" si="12"/>
        <v>113.01112267910678</v>
      </c>
      <c r="F79" s="16">
        <f t="shared" si="13"/>
        <v>108.45636729354717</v>
      </c>
      <c r="G79" s="16">
        <f t="shared" si="14"/>
        <v>108.49419988410843</v>
      </c>
      <c r="H79" s="16">
        <f t="shared" si="15"/>
        <v>112.02613519711193</v>
      </c>
      <c r="I79" s="16" t="str">
        <f t="shared" si="16"/>
        <v/>
      </c>
      <c r="J79" s="16" t="str">
        <f t="shared" si="17"/>
        <v/>
      </c>
      <c r="K79" s="15"/>
      <c r="L79" s="9"/>
      <c r="M79" s="9"/>
      <c r="N79" s="9"/>
      <c r="O79" s="9"/>
      <c r="P79" s="9"/>
      <c r="Q79" s="9"/>
      <c r="R79" s="9"/>
      <c r="T79" s="5"/>
      <c r="U79" s="6"/>
      <c r="V79" s="6"/>
      <c r="W79" s="6"/>
      <c r="X79" s="6"/>
      <c r="Y79" s="6"/>
      <c r="Z79" s="6"/>
      <c r="AA79" s="6"/>
      <c r="AB79" s="6"/>
      <c r="AC79" s="5"/>
    </row>
    <row r="80" spans="1:29" x14ac:dyDescent="0.2">
      <c r="A80" s="19">
        <v>17</v>
      </c>
      <c r="B80" s="16">
        <f t="shared" si="9"/>
        <v>100</v>
      </c>
      <c r="C80" s="16">
        <f t="shared" si="10"/>
        <v>104.3797365574918</v>
      </c>
      <c r="D80" s="16">
        <f t="shared" si="11"/>
        <v>104.69254315498007</v>
      </c>
      <c r="E80" s="16">
        <f t="shared" si="12"/>
        <v>99.012461476384033</v>
      </c>
      <c r="F80" s="16">
        <f t="shared" si="13"/>
        <v>106.55370026801153</v>
      </c>
      <c r="G80" s="16">
        <f t="shared" si="14"/>
        <v>108.20256387167602</v>
      </c>
      <c r="H80" s="16">
        <f t="shared" si="15"/>
        <v>116.8131787209316</v>
      </c>
      <c r="I80" s="16" t="str">
        <f t="shared" si="16"/>
        <v/>
      </c>
      <c r="J80" s="16" t="str">
        <f t="shared" si="17"/>
        <v/>
      </c>
      <c r="K80" s="15"/>
      <c r="L80" s="9"/>
      <c r="M80" s="9"/>
      <c r="N80" s="9"/>
      <c r="O80" s="9"/>
      <c r="P80" s="9"/>
      <c r="Q80" s="9"/>
      <c r="R80" s="9"/>
      <c r="T80" s="5"/>
      <c r="U80" s="6"/>
      <c r="V80" s="6"/>
      <c r="W80" s="6"/>
      <c r="X80" s="6"/>
      <c r="Y80" s="6"/>
      <c r="Z80" s="6"/>
      <c r="AA80" s="6"/>
      <c r="AB80" s="6"/>
      <c r="AC80" s="5"/>
    </row>
    <row r="81" spans="1:29" x14ac:dyDescent="0.2">
      <c r="A81" s="19">
        <v>18</v>
      </c>
      <c r="B81" s="16">
        <f t="shared" si="9"/>
        <v>100</v>
      </c>
      <c r="C81" s="16">
        <f t="shared" si="10"/>
        <v>102.38649144930029</v>
      </c>
      <c r="D81" s="16">
        <f t="shared" si="11"/>
        <v>102.34606692482031</v>
      </c>
      <c r="E81" s="16">
        <f t="shared" si="12"/>
        <v>103.31237832313833</v>
      </c>
      <c r="F81" s="16">
        <f t="shared" si="13"/>
        <v>105.68190381507586</v>
      </c>
      <c r="G81" s="16">
        <f t="shared" si="14"/>
        <v>101.04150492628487</v>
      </c>
      <c r="H81" s="16">
        <f t="shared" si="15"/>
        <v>105.1877516659146</v>
      </c>
      <c r="I81" s="16" t="str">
        <f t="shared" si="16"/>
        <v/>
      </c>
      <c r="J81" s="16" t="str">
        <f t="shared" si="17"/>
        <v/>
      </c>
      <c r="K81" s="15"/>
      <c r="L81" s="9"/>
      <c r="M81" s="9"/>
      <c r="N81" s="9"/>
      <c r="O81" s="9"/>
      <c r="P81" s="9"/>
      <c r="Q81" s="9"/>
      <c r="R81" s="9"/>
      <c r="T81" s="5"/>
      <c r="U81" s="6"/>
      <c r="V81" s="6"/>
      <c r="W81" s="6"/>
      <c r="X81" s="6"/>
      <c r="Y81" s="6"/>
      <c r="Z81" s="6"/>
      <c r="AA81" s="6"/>
      <c r="AB81" s="6"/>
      <c r="AC81" s="5"/>
    </row>
    <row r="82" spans="1:29" x14ac:dyDescent="0.2">
      <c r="A82" s="19">
        <v>19</v>
      </c>
      <c r="B82" s="16">
        <f t="shared" si="9"/>
        <v>100</v>
      </c>
      <c r="C82" s="16">
        <f t="shared" si="10"/>
        <v>102.76358767888512</v>
      </c>
      <c r="D82" s="16">
        <f t="shared" si="11"/>
        <v>113.04159513043406</v>
      </c>
      <c r="E82" s="16">
        <f t="shared" si="12"/>
        <v>113.83411001615016</v>
      </c>
      <c r="F82" s="16">
        <f t="shared" si="13"/>
        <v>111.27410061976593</v>
      </c>
      <c r="G82" s="16">
        <f t="shared" si="14"/>
        <v>110.74978292231339</v>
      </c>
      <c r="H82" s="16">
        <f t="shared" si="15"/>
        <v>115.1445226722648</v>
      </c>
      <c r="I82" s="16" t="str">
        <f t="shared" si="16"/>
        <v/>
      </c>
      <c r="J82" s="16" t="str">
        <f t="shared" si="17"/>
        <v/>
      </c>
      <c r="K82" s="15"/>
      <c r="L82" s="9"/>
      <c r="M82" s="9"/>
      <c r="N82" s="9"/>
      <c r="O82" s="9"/>
      <c r="P82" s="9"/>
      <c r="Q82" s="9"/>
      <c r="R82" s="9"/>
      <c r="T82" s="5"/>
      <c r="U82" s="6"/>
      <c r="V82" s="6"/>
      <c r="W82" s="6"/>
      <c r="X82" s="6"/>
      <c r="Y82" s="6"/>
      <c r="Z82" s="6"/>
      <c r="AA82" s="6"/>
      <c r="AB82" s="6"/>
      <c r="AC82" s="5"/>
    </row>
    <row r="83" spans="1:29" x14ac:dyDescent="0.2">
      <c r="A83" s="19">
        <v>20</v>
      </c>
      <c r="B83" s="16">
        <f t="shared" si="9"/>
        <v>100</v>
      </c>
      <c r="C83" s="16">
        <f t="shared" si="10"/>
        <v>107.18115970833108</v>
      </c>
      <c r="D83" s="16">
        <f t="shared" si="11"/>
        <v>106.21312933478112</v>
      </c>
      <c r="E83" s="16">
        <f t="shared" si="12"/>
        <v>113.05780049604266</v>
      </c>
      <c r="F83" s="16">
        <f t="shared" si="13"/>
        <v>113.01553543624929</v>
      </c>
      <c r="G83" s="16">
        <f t="shared" si="14"/>
        <v>109.84108403255757</v>
      </c>
      <c r="H83" s="16">
        <f t="shared" si="15"/>
        <v>100.07486965821293</v>
      </c>
      <c r="I83" s="16" t="str">
        <f t="shared" si="16"/>
        <v/>
      </c>
      <c r="J83" s="16" t="str">
        <f t="shared" si="17"/>
        <v/>
      </c>
      <c r="K83" s="15"/>
      <c r="L83" s="9"/>
      <c r="M83" s="9"/>
      <c r="N83" s="9"/>
      <c r="O83" s="9"/>
      <c r="P83" s="9"/>
      <c r="Q83" s="9"/>
      <c r="R83" s="9"/>
      <c r="T83" s="5"/>
      <c r="U83" s="6"/>
      <c r="V83" s="6"/>
      <c r="W83" s="6"/>
      <c r="X83" s="6"/>
      <c r="Y83" s="6"/>
      <c r="Z83" s="6"/>
      <c r="AA83" s="6"/>
      <c r="AB83" s="6"/>
      <c r="AC83" s="5"/>
    </row>
    <row r="84" spans="1:29" x14ac:dyDescent="0.2">
      <c r="A84" s="19">
        <v>21</v>
      </c>
      <c r="B84" s="16" t="str">
        <f t="shared" si="9"/>
        <v/>
      </c>
      <c r="C84" s="16" t="str">
        <f t="shared" si="10"/>
        <v/>
      </c>
      <c r="D84" s="16" t="str">
        <f t="shared" si="11"/>
        <v/>
      </c>
      <c r="E84" s="16" t="str">
        <f t="shared" si="12"/>
        <v/>
      </c>
      <c r="F84" s="16" t="str">
        <f t="shared" si="13"/>
        <v/>
      </c>
      <c r="G84" s="16" t="str">
        <f t="shared" si="14"/>
        <v/>
      </c>
      <c r="H84" s="16" t="str">
        <f t="shared" si="15"/>
        <v/>
      </c>
      <c r="I84" s="16" t="str">
        <f t="shared" si="16"/>
        <v/>
      </c>
      <c r="J84" s="16" t="str">
        <f t="shared" si="17"/>
        <v/>
      </c>
      <c r="K84" s="15"/>
      <c r="L84" s="9"/>
      <c r="M84" s="9"/>
      <c r="N84" s="9"/>
      <c r="O84" s="9"/>
      <c r="P84" s="9"/>
      <c r="Q84" s="9"/>
      <c r="R84" s="9"/>
      <c r="T84" s="5"/>
      <c r="U84" s="6"/>
      <c r="V84" s="6"/>
      <c r="W84" s="6"/>
      <c r="X84" s="6"/>
      <c r="Y84" s="6"/>
      <c r="Z84" s="6"/>
      <c r="AA84" s="6"/>
      <c r="AB84" s="6"/>
      <c r="AC84" s="5"/>
    </row>
    <row r="85" spans="1:29" x14ac:dyDescent="0.2">
      <c r="A85" s="19">
        <v>22</v>
      </c>
      <c r="B85" s="16" t="str">
        <f t="shared" si="9"/>
        <v/>
      </c>
      <c r="C85" s="16" t="str">
        <f t="shared" si="10"/>
        <v/>
      </c>
      <c r="D85" s="16" t="str">
        <f t="shared" si="11"/>
        <v/>
      </c>
      <c r="E85" s="16" t="str">
        <f t="shared" si="12"/>
        <v/>
      </c>
      <c r="F85" s="16" t="str">
        <f t="shared" si="13"/>
        <v/>
      </c>
      <c r="G85" s="16" t="str">
        <f t="shared" si="14"/>
        <v/>
      </c>
      <c r="H85" s="16" t="str">
        <f t="shared" si="15"/>
        <v/>
      </c>
      <c r="I85" s="16" t="str">
        <f t="shared" si="16"/>
        <v/>
      </c>
      <c r="J85" s="16" t="str">
        <f t="shared" si="17"/>
        <v/>
      </c>
      <c r="K85" s="15"/>
      <c r="L85" s="9"/>
      <c r="M85" s="9"/>
      <c r="N85" s="9"/>
      <c r="O85" s="9"/>
      <c r="P85" s="9"/>
      <c r="Q85" s="9"/>
      <c r="R85" s="9"/>
      <c r="T85" s="5"/>
      <c r="U85" s="6"/>
      <c r="V85" s="6"/>
      <c r="W85" s="6"/>
      <c r="X85" s="6"/>
      <c r="Y85" s="6"/>
      <c r="Z85" s="6"/>
      <c r="AA85" s="6"/>
      <c r="AB85" s="6"/>
      <c r="AC85" s="5"/>
    </row>
    <row r="86" spans="1:29" x14ac:dyDescent="0.2">
      <c r="A86" s="19">
        <v>23</v>
      </c>
      <c r="B86" s="16" t="str">
        <f t="shared" si="9"/>
        <v/>
      </c>
      <c r="C86" s="16" t="str">
        <f t="shared" si="10"/>
        <v/>
      </c>
      <c r="D86" s="16" t="str">
        <f t="shared" si="11"/>
        <v/>
      </c>
      <c r="E86" s="16" t="str">
        <f t="shared" si="12"/>
        <v/>
      </c>
      <c r="F86" s="16" t="str">
        <f t="shared" si="13"/>
        <v/>
      </c>
      <c r="G86" s="16" t="str">
        <f t="shared" si="14"/>
        <v/>
      </c>
      <c r="H86" s="16" t="str">
        <f t="shared" si="15"/>
        <v/>
      </c>
      <c r="I86" s="16" t="str">
        <f t="shared" si="16"/>
        <v/>
      </c>
      <c r="J86" s="16" t="str">
        <f t="shared" si="17"/>
        <v/>
      </c>
      <c r="K86" s="15"/>
      <c r="L86" s="9"/>
      <c r="M86" s="9"/>
      <c r="N86" s="9"/>
      <c r="O86" s="9"/>
      <c r="P86" s="9"/>
      <c r="Q86" s="9"/>
      <c r="R86" s="9"/>
      <c r="T86" s="5"/>
      <c r="U86" s="6"/>
      <c r="V86" s="6"/>
      <c r="W86" s="6"/>
      <c r="X86" s="6"/>
      <c r="Y86" s="6"/>
      <c r="Z86" s="6"/>
      <c r="AA86" s="6"/>
      <c r="AB86" s="6"/>
      <c r="AC86" s="5"/>
    </row>
    <row r="87" spans="1:29" x14ac:dyDescent="0.2">
      <c r="A87" s="19">
        <v>24</v>
      </c>
      <c r="B87" s="16" t="str">
        <f t="shared" si="9"/>
        <v/>
      </c>
      <c r="C87" s="16" t="str">
        <f t="shared" si="10"/>
        <v/>
      </c>
      <c r="D87" s="16" t="str">
        <f t="shared" si="11"/>
        <v/>
      </c>
      <c r="E87" s="16" t="str">
        <f t="shared" si="12"/>
        <v/>
      </c>
      <c r="F87" s="16" t="str">
        <f t="shared" si="13"/>
        <v/>
      </c>
      <c r="G87" s="16" t="str">
        <f t="shared" si="14"/>
        <v/>
      </c>
      <c r="H87" s="16" t="str">
        <f t="shared" si="15"/>
        <v/>
      </c>
      <c r="I87" s="16" t="str">
        <f t="shared" si="16"/>
        <v/>
      </c>
      <c r="J87" s="16" t="str">
        <f t="shared" si="17"/>
        <v/>
      </c>
      <c r="K87" s="15"/>
      <c r="L87" s="9"/>
      <c r="M87" s="9"/>
      <c r="N87" s="9"/>
      <c r="O87" s="9"/>
      <c r="P87" s="9"/>
      <c r="Q87" s="9"/>
      <c r="R87" s="9"/>
      <c r="T87" s="5"/>
      <c r="U87" s="6"/>
      <c r="V87" s="6"/>
      <c r="W87" s="6"/>
      <c r="X87" s="6"/>
      <c r="Y87" s="6"/>
      <c r="Z87" s="6"/>
      <c r="AA87" s="6"/>
      <c r="AB87" s="6"/>
      <c r="AC87" s="5"/>
    </row>
    <row r="88" spans="1:29" x14ac:dyDescent="0.2">
      <c r="A88" s="19">
        <v>25</v>
      </c>
      <c r="B88" s="16" t="str">
        <f t="shared" si="9"/>
        <v/>
      </c>
      <c r="C88" s="16" t="str">
        <f t="shared" si="10"/>
        <v/>
      </c>
      <c r="D88" s="16" t="str">
        <f t="shared" si="11"/>
        <v/>
      </c>
      <c r="E88" s="16" t="str">
        <f t="shared" si="12"/>
        <v/>
      </c>
      <c r="F88" s="16" t="str">
        <f t="shared" si="13"/>
        <v/>
      </c>
      <c r="G88" s="16" t="str">
        <f t="shared" si="14"/>
        <v/>
      </c>
      <c r="H88" s="16" t="str">
        <f t="shared" si="15"/>
        <v/>
      </c>
      <c r="I88" s="16" t="str">
        <f t="shared" si="16"/>
        <v/>
      </c>
      <c r="J88" s="16" t="str">
        <f t="shared" si="17"/>
        <v/>
      </c>
      <c r="K88" s="15"/>
      <c r="L88" s="9"/>
      <c r="M88" s="9"/>
      <c r="N88" s="9"/>
      <c r="O88" s="9"/>
      <c r="P88" s="9"/>
      <c r="Q88" s="9"/>
      <c r="R88" s="9"/>
      <c r="T88" s="5"/>
      <c r="U88" s="6"/>
      <c r="V88" s="6"/>
      <c r="W88" s="6"/>
      <c r="X88" s="6"/>
      <c r="Y88" s="6"/>
      <c r="Z88" s="6"/>
      <c r="AA88" s="6"/>
      <c r="AB88" s="6"/>
      <c r="AC88" s="5"/>
    </row>
    <row r="89" spans="1:29" x14ac:dyDescent="0.2">
      <c r="A89" s="19">
        <v>26</v>
      </c>
      <c r="B89" s="16" t="str">
        <f t="shared" si="9"/>
        <v/>
      </c>
      <c r="C89" s="16" t="str">
        <f t="shared" si="10"/>
        <v/>
      </c>
      <c r="D89" s="16" t="str">
        <f t="shared" si="11"/>
        <v/>
      </c>
      <c r="E89" s="16" t="str">
        <f t="shared" si="12"/>
        <v/>
      </c>
      <c r="F89" s="16" t="str">
        <f t="shared" si="13"/>
        <v/>
      </c>
      <c r="G89" s="16" t="str">
        <f t="shared" si="14"/>
        <v/>
      </c>
      <c r="H89" s="16" t="str">
        <f t="shared" si="15"/>
        <v/>
      </c>
      <c r="I89" s="16" t="str">
        <f t="shared" si="16"/>
        <v/>
      </c>
      <c r="J89" s="16" t="str">
        <f t="shared" si="17"/>
        <v/>
      </c>
      <c r="K89" s="15"/>
      <c r="L89" s="9"/>
      <c r="M89" s="9"/>
      <c r="N89" s="9"/>
      <c r="O89" s="9"/>
      <c r="P89" s="9"/>
      <c r="Q89" s="9"/>
      <c r="R89" s="9"/>
      <c r="T89" s="5"/>
      <c r="U89" s="6"/>
      <c r="V89" s="6"/>
      <c r="W89" s="6"/>
      <c r="X89" s="6"/>
      <c r="Y89" s="6"/>
      <c r="Z89" s="6"/>
      <c r="AA89" s="6"/>
      <c r="AB89" s="6"/>
      <c r="AC89" s="5"/>
    </row>
    <row r="90" spans="1:29" x14ac:dyDescent="0.2">
      <c r="A90" s="19">
        <v>27</v>
      </c>
      <c r="B90" s="16" t="str">
        <f t="shared" si="9"/>
        <v/>
      </c>
      <c r="C90" s="16" t="str">
        <f t="shared" si="10"/>
        <v/>
      </c>
      <c r="D90" s="16" t="str">
        <f t="shared" si="11"/>
        <v/>
      </c>
      <c r="E90" s="16" t="str">
        <f t="shared" si="12"/>
        <v/>
      </c>
      <c r="F90" s="16" t="str">
        <f t="shared" si="13"/>
        <v/>
      </c>
      <c r="G90" s="16" t="str">
        <f t="shared" si="14"/>
        <v/>
      </c>
      <c r="H90" s="16" t="str">
        <f t="shared" si="15"/>
        <v/>
      </c>
      <c r="I90" s="16" t="str">
        <f t="shared" si="16"/>
        <v/>
      </c>
      <c r="J90" s="16" t="str">
        <f t="shared" si="17"/>
        <v/>
      </c>
      <c r="K90" s="15"/>
      <c r="L90" s="9"/>
      <c r="M90" s="9"/>
      <c r="N90" s="9"/>
      <c r="O90" s="9"/>
      <c r="P90" s="9"/>
      <c r="Q90" s="9"/>
      <c r="R90" s="9"/>
      <c r="T90" s="5"/>
      <c r="U90" s="6"/>
      <c r="V90" s="6"/>
      <c r="W90" s="6"/>
      <c r="X90" s="6"/>
      <c r="Y90" s="6"/>
      <c r="Z90" s="6"/>
      <c r="AA90" s="6"/>
      <c r="AB90" s="6"/>
      <c r="AC90" s="5"/>
    </row>
    <row r="91" spans="1:29" x14ac:dyDescent="0.2">
      <c r="A91" s="19">
        <v>28</v>
      </c>
      <c r="B91" s="16" t="str">
        <f t="shared" si="9"/>
        <v/>
      </c>
      <c r="C91" s="16" t="str">
        <f t="shared" si="10"/>
        <v/>
      </c>
      <c r="D91" s="16" t="str">
        <f t="shared" si="11"/>
        <v/>
      </c>
      <c r="E91" s="16" t="str">
        <f t="shared" si="12"/>
        <v/>
      </c>
      <c r="F91" s="16" t="str">
        <f t="shared" si="13"/>
        <v/>
      </c>
      <c r="G91" s="16" t="str">
        <f t="shared" si="14"/>
        <v/>
      </c>
      <c r="H91" s="16" t="str">
        <f t="shared" si="15"/>
        <v/>
      </c>
      <c r="I91" s="16" t="str">
        <f t="shared" si="16"/>
        <v/>
      </c>
      <c r="J91" s="16" t="str">
        <f t="shared" si="17"/>
        <v/>
      </c>
      <c r="K91" s="15"/>
      <c r="L91" s="9"/>
      <c r="M91" s="9"/>
      <c r="N91" s="9"/>
      <c r="O91" s="9"/>
      <c r="P91" s="9"/>
      <c r="Q91" s="9"/>
      <c r="R91" s="9"/>
      <c r="T91" s="5"/>
      <c r="U91" s="6"/>
      <c r="V91" s="6"/>
      <c r="W91" s="6"/>
      <c r="X91" s="6"/>
      <c r="Y91" s="6"/>
      <c r="Z91" s="6"/>
      <c r="AA91" s="6"/>
      <c r="AB91" s="6"/>
      <c r="AC91" s="5"/>
    </row>
    <row r="92" spans="1:29" x14ac:dyDescent="0.2">
      <c r="A92" s="19">
        <v>29</v>
      </c>
      <c r="B92" s="16" t="str">
        <f t="shared" si="9"/>
        <v/>
      </c>
      <c r="C92" s="16" t="str">
        <f t="shared" si="10"/>
        <v/>
      </c>
      <c r="D92" s="16" t="str">
        <f t="shared" si="11"/>
        <v/>
      </c>
      <c r="E92" s="16" t="str">
        <f t="shared" si="12"/>
        <v/>
      </c>
      <c r="F92" s="16" t="str">
        <f t="shared" si="13"/>
        <v/>
      </c>
      <c r="G92" s="16" t="str">
        <f t="shared" si="14"/>
        <v/>
      </c>
      <c r="H92" s="16" t="str">
        <f t="shared" si="15"/>
        <v/>
      </c>
      <c r="I92" s="16" t="str">
        <f t="shared" si="16"/>
        <v/>
      </c>
      <c r="J92" s="16" t="str">
        <f t="shared" si="17"/>
        <v/>
      </c>
      <c r="K92" s="15"/>
      <c r="L92" s="9"/>
      <c r="M92" s="9"/>
      <c r="N92" s="9"/>
      <c r="O92" s="9"/>
      <c r="P92" s="9"/>
      <c r="Q92" s="9"/>
      <c r="R92" s="9"/>
      <c r="T92" s="5"/>
      <c r="U92" s="6"/>
      <c r="V92" s="6"/>
      <c r="W92" s="6"/>
      <c r="X92" s="6"/>
      <c r="Y92" s="6"/>
      <c r="Z92" s="6"/>
      <c r="AA92" s="6"/>
      <c r="AB92" s="6"/>
      <c r="AC92" s="5"/>
    </row>
    <row r="93" spans="1:29" x14ac:dyDescent="0.2">
      <c r="A93" s="19">
        <v>30</v>
      </c>
      <c r="B93" s="16" t="str">
        <f t="shared" si="9"/>
        <v/>
      </c>
      <c r="C93" s="16" t="str">
        <f t="shared" si="10"/>
        <v/>
      </c>
      <c r="D93" s="16" t="str">
        <f t="shared" si="11"/>
        <v/>
      </c>
      <c r="E93" s="16" t="str">
        <f t="shared" si="12"/>
        <v/>
      </c>
      <c r="F93" s="16" t="str">
        <f t="shared" si="13"/>
        <v/>
      </c>
      <c r="G93" s="16" t="str">
        <f t="shared" si="14"/>
        <v/>
      </c>
      <c r="H93" s="16" t="str">
        <f t="shared" si="15"/>
        <v/>
      </c>
      <c r="I93" s="16" t="str">
        <f t="shared" si="16"/>
        <v/>
      </c>
      <c r="J93" s="16" t="str">
        <f t="shared" si="17"/>
        <v/>
      </c>
      <c r="K93" s="15"/>
      <c r="L93" s="9"/>
      <c r="M93" s="9"/>
      <c r="N93" s="9"/>
      <c r="O93" s="9"/>
      <c r="P93" s="9"/>
      <c r="Q93" s="9"/>
      <c r="R93" s="9"/>
      <c r="T93" s="5"/>
      <c r="U93" s="6"/>
      <c r="V93" s="6"/>
      <c r="W93" s="6"/>
      <c r="X93" s="6"/>
      <c r="Y93" s="6"/>
      <c r="Z93" s="6"/>
      <c r="AA93" s="6"/>
      <c r="AB93" s="6"/>
      <c r="AC93" s="5"/>
    </row>
    <row r="94" spans="1:29" x14ac:dyDescent="0.2">
      <c r="A94" s="19">
        <v>31</v>
      </c>
      <c r="B94" s="16" t="str">
        <f t="shared" si="9"/>
        <v/>
      </c>
      <c r="C94" s="16" t="str">
        <f t="shared" si="10"/>
        <v/>
      </c>
      <c r="D94" s="16" t="str">
        <f t="shared" si="11"/>
        <v/>
      </c>
      <c r="E94" s="16" t="str">
        <f t="shared" si="12"/>
        <v/>
      </c>
      <c r="F94" s="16" t="str">
        <f t="shared" si="13"/>
        <v/>
      </c>
      <c r="G94" s="16" t="str">
        <f t="shared" si="14"/>
        <v/>
      </c>
      <c r="H94" s="16" t="str">
        <f t="shared" si="15"/>
        <v/>
      </c>
      <c r="I94" s="16" t="str">
        <f t="shared" si="16"/>
        <v/>
      </c>
      <c r="J94" s="16" t="str">
        <f t="shared" si="17"/>
        <v/>
      </c>
      <c r="K94" s="15"/>
      <c r="L94" s="9"/>
      <c r="M94" s="9"/>
      <c r="N94" s="9"/>
      <c r="O94" s="9"/>
      <c r="P94" s="9"/>
      <c r="Q94" s="9"/>
      <c r="R94" s="9"/>
      <c r="T94" s="5"/>
      <c r="U94" s="6"/>
      <c r="V94" s="6"/>
      <c r="W94" s="6"/>
      <c r="X94" s="6"/>
      <c r="Y94" s="6"/>
      <c r="Z94" s="6"/>
      <c r="AA94" s="6"/>
      <c r="AB94" s="6"/>
      <c r="AC94" s="5"/>
    </row>
    <row r="95" spans="1:29" x14ac:dyDescent="0.2">
      <c r="A95" s="19">
        <v>32</v>
      </c>
      <c r="B95" s="16" t="str">
        <f t="shared" si="9"/>
        <v/>
      </c>
      <c r="C95" s="16" t="str">
        <f t="shared" si="10"/>
        <v/>
      </c>
      <c r="D95" s="16" t="str">
        <f t="shared" si="11"/>
        <v/>
      </c>
      <c r="E95" s="16" t="str">
        <f t="shared" si="12"/>
        <v/>
      </c>
      <c r="F95" s="16" t="str">
        <f t="shared" si="13"/>
        <v/>
      </c>
      <c r="G95" s="16" t="str">
        <f t="shared" si="14"/>
        <v/>
      </c>
      <c r="H95" s="16" t="str">
        <f t="shared" si="15"/>
        <v/>
      </c>
      <c r="I95" s="16" t="str">
        <f t="shared" si="16"/>
        <v/>
      </c>
      <c r="J95" s="16" t="str">
        <f t="shared" si="17"/>
        <v/>
      </c>
      <c r="K95" s="15"/>
      <c r="L95" s="9"/>
      <c r="M95" s="9"/>
      <c r="N95" s="9"/>
      <c r="O95" s="9"/>
      <c r="P95" s="9"/>
      <c r="Q95" s="9"/>
      <c r="R95" s="9"/>
      <c r="T95" s="5"/>
      <c r="U95" s="6"/>
      <c r="V95" s="6"/>
      <c r="W95" s="6"/>
      <c r="X95" s="6"/>
      <c r="Y95" s="6"/>
      <c r="Z95" s="6"/>
      <c r="AA95" s="6"/>
      <c r="AB95" s="6"/>
      <c r="AC95" s="5"/>
    </row>
    <row r="96" spans="1:29" x14ac:dyDescent="0.2">
      <c r="A96" s="19">
        <v>33</v>
      </c>
      <c r="B96" s="16" t="str">
        <f t="shared" si="9"/>
        <v/>
      </c>
      <c r="C96" s="16" t="str">
        <f t="shared" si="10"/>
        <v/>
      </c>
      <c r="D96" s="16" t="str">
        <f t="shared" si="11"/>
        <v/>
      </c>
      <c r="E96" s="16" t="str">
        <f t="shared" si="12"/>
        <v/>
      </c>
      <c r="F96" s="16" t="str">
        <f t="shared" si="13"/>
        <v/>
      </c>
      <c r="G96" s="16" t="str">
        <f t="shared" si="14"/>
        <v/>
      </c>
      <c r="H96" s="16" t="str">
        <f t="shared" si="15"/>
        <v/>
      </c>
      <c r="I96" s="16" t="str">
        <f t="shared" si="16"/>
        <v/>
      </c>
      <c r="J96" s="16" t="str">
        <f t="shared" si="17"/>
        <v/>
      </c>
      <c r="K96" s="15"/>
      <c r="L96" s="9"/>
      <c r="M96" s="9"/>
      <c r="N96" s="9"/>
      <c r="O96" s="9"/>
      <c r="P96" s="9"/>
      <c r="Q96" s="9"/>
      <c r="R96" s="9"/>
      <c r="T96" s="5"/>
      <c r="U96" s="6"/>
      <c r="V96" s="6"/>
      <c r="W96" s="6"/>
      <c r="X96" s="6"/>
      <c r="Y96" s="6"/>
      <c r="Z96" s="6"/>
      <c r="AA96" s="6"/>
      <c r="AB96" s="6"/>
      <c r="AC96" s="5"/>
    </row>
    <row r="97" spans="1:29" x14ac:dyDescent="0.2">
      <c r="A97" s="19">
        <v>34</v>
      </c>
      <c r="B97" s="16" t="str">
        <f t="shared" si="9"/>
        <v/>
      </c>
      <c r="C97" s="16" t="str">
        <f t="shared" si="10"/>
        <v/>
      </c>
      <c r="D97" s="16" t="str">
        <f t="shared" si="11"/>
        <v/>
      </c>
      <c r="E97" s="16" t="str">
        <f t="shared" si="12"/>
        <v/>
      </c>
      <c r="F97" s="16" t="str">
        <f t="shared" si="13"/>
        <v/>
      </c>
      <c r="G97" s="16" t="str">
        <f t="shared" si="14"/>
        <v/>
      </c>
      <c r="H97" s="16" t="str">
        <f t="shared" si="15"/>
        <v/>
      </c>
      <c r="I97" s="16" t="str">
        <f t="shared" si="16"/>
        <v/>
      </c>
      <c r="J97" s="16" t="str">
        <f t="shared" si="17"/>
        <v/>
      </c>
      <c r="K97" s="15"/>
      <c r="L97" s="9"/>
      <c r="M97" s="9"/>
      <c r="N97" s="9"/>
      <c r="O97" s="9"/>
      <c r="P97" s="9"/>
      <c r="Q97" s="9"/>
      <c r="R97" s="9"/>
      <c r="T97" s="5"/>
      <c r="U97" s="6"/>
      <c r="V97" s="6"/>
      <c r="W97" s="6"/>
      <c r="X97" s="6"/>
      <c r="Y97" s="6"/>
      <c r="Z97" s="6"/>
      <c r="AA97" s="6"/>
      <c r="AB97" s="6"/>
      <c r="AC97" s="5"/>
    </row>
    <row r="98" spans="1:29" ht="13.5" customHeight="1" x14ac:dyDescent="0.2">
      <c r="A98" s="19">
        <v>35</v>
      </c>
      <c r="B98" s="16" t="str">
        <f t="shared" si="9"/>
        <v/>
      </c>
      <c r="C98" s="16" t="str">
        <f t="shared" si="10"/>
        <v/>
      </c>
      <c r="D98" s="16" t="str">
        <f t="shared" si="11"/>
        <v/>
      </c>
      <c r="E98" s="16" t="str">
        <f t="shared" si="12"/>
        <v/>
      </c>
      <c r="F98" s="16" t="str">
        <f t="shared" si="13"/>
        <v/>
      </c>
      <c r="G98" s="16" t="str">
        <f t="shared" si="14"/>
        <v/>
      </c>
      <c r="H98" s="16" t="str">
        <f t="shared" si="15"/>
        <v/>
      </c>
      <c r="I98" s="16" t="str">
        <f t="shared" si="16"/>
        <v/>
      </c>
      <c r="J98" s="16" t="str">
        <f t="shared" si="17"/>
        <v/>
      </c>
      <c r="K98" s="29"/>
      <c r="L98" s="30"/>
      <c r="M98" s="30"/>
      <c r="N98" s="30"/>
      <c r="O98" s="30"/>
      <c r="P98" s="30"/>
      <c r="Q98" s="30"/>
      <c r="R98" s="30"/>
      <c r="T98" s="5"/>
      <c r="U98" s="6"/>
      <c r="V98" s="6"/>
      <c r="W98" s="6"/>
      <c r="X98" s="6"/>
      <c r="Y98" s="6"/>
      <c r="Z98" s="6"/>
      <c r="AA98" s="6"/>
      <c r="AB98" s="6"/>
      <c r="AC98" s="5"/>
    </row>
    <row r="99" spans="1:29" x14ac:dyDescent="0.2">
      <c r="A99" s="19">
        <v>36</v>
      </c>
      <c r="B99" s="16" t="str">
        <f t="shared" si="9"/>
        <v/>
      </c>
      <c r="C99" s="16" t="str">
        <f t="shared" si="10"/>
        <v/>
      </c>
      <c r="D99" s="16" t="str">
        <f t="shared" si="11"/>
        <v/>
      </c>
      <c r="E99" s="16" t="str">
        <f t="shared" si="12"/>
        <v/>
      </c>
      <c r="F99" s="16" t="str">
        <f t="shared" si="13"/>
        <v/>
      </c>
      <c r="G99" s="16" t="str">
        <f t="shared" si="14"/>
        <v/>
      </c>
      <c r="H99" s="16" t="str">
        <f t="shared" si="15"/>
        <v/>
      </c>
      <c r="I99" s="16" t="str">
        <f t="shared" si="16"/>
        <v/>
      </c>
      <c r="J99" s="16" t="str">
        <f t="shared" si="17"/>
        <v/>
      </c>
      <c r="K99" s="31"/>
      <c r="L99" s="30"/>
      <c r="M99" s="30"/>
      <c r="N99" s="30"/>
      <c r="O99" s="30"/>
      <c r="P99" s="30"/>
      <c r="Q99" s="30"/>
      <c r="R99" s="30"/>
      <c r="T99" s="5"/>
      <c r="U99" s="6"/>
      <c r="V99" s="6"/>
      <c r="W99" s="6"/>
      <c r="X99" s="6"/>
      <c r="Y99" s="6"/>
      <c r="Z99" s="6"/>
      <c r="AA99" s="6"/>
      <c r="AB99" s="6"/>
      <c r="AC99" s="5"/>
    </row>
    <row r="100" spans="1:29" x14ac:dyDescent="0.2">
      <c r="A100" s="19">
        <v>37</v>
      </c>
      <c r="B100" s="16" t="str">
        <f t="shared" si="9"/>
        <v/>
      </c>
      <c r="C100" s="16" t="str">
        <f t="shared" si="10"/>
        <v/>
      </c>
      <c r="D100" s="16" t="str">
        <f t="shared" si="11"/>
        <v/>
      </c>
      <c r="E100" s="16" t="str">
        <f t="shared" si="12"/>
        <v/>
      </c>
      <c r="F100" s="16" t="str">
        <f t="shared" si="13"/>
        <v/>
      </c>
      <c r="G100" s="16" t="str">
        <f t="shared" si="14"/>
        <v/>
      </c>
      <c r="H100" s="16" t="str">
        <f t="shared" si="15"/>
        <v/>
      </c>
      <c r="I100" s="16" t="str">
        <f t="shared" si="16"/>
        <v/>
      </c>
      <c r="J100" s="16" t="str">
        <f t="shared" si="17"/>
        <v/>
      </c>
      <c r="K100" s="31"/>
      <c r="L100" s="30"/>
      <c r="M100" s="30"/>
      <c r="N100" s="30"/>
      <c r="O100" s="30"/>
      <c r="P100" s="30"/>
      <c r="Q100" s="30"/>
      <c r="R100" s="30"/>
      <c r="T100" s="5"/>
      <c r="U100" s="6"/>
      <c r="V100" s="6"/>
      <c r="W100" s="6"/>
      <c r="X100" s="6"/>
      <c r="Y100" s="6"/>
      <c r="Z100" s="6"/>
      <c r="AA100" s="6"/>
      <c r="AB100" s="6"/>
      <c r="AC100" s="5"/>
    </row>
    <row r="101" spans="1:29" x14ac:dyDescent="0.2">
      <c r="A101" s="19">
        <v>38</v>
      </c>
      <c r="B101" s="16" t="str">
        <f t="shared" si="9"/>
        <v/>
      </c>
      <c r="C101" s="16" t="str">
        <f t="shared" si="10"/>
        <v/>
      </c>
      <c r="D101" s="16" t="str">
        <f t="shared" si="11"/>
        <v/>
      </c>
      <c r="E101" s="16" t="str">
        <f t="shared" si="12"/>
        <v/>
      </c>
      <c r="F101" s="16" t="str">
        <f t="shared" si="13"/>
        <v/>
      </c>
      <c r="G101" s="16" t="str">
        <f t="shared" si="14"/>
        <v/>
      </c>
      <c r="H101" s="16" t="str">
        <f t="shared" si="15"/>
        <v/>
      </c>
      <c r="I101" s="16" t="str">
        <f t="shared" si="16"/>
        <v/>
      </c>
      <c r="J101" s="16" t="str">
        <f t="shared" si="17"/>
        <v/>
      </c>
      <c r="K101" s="31"/>
      <c r="L101" s="30"/>
      <c r="M101" s="30"/>
      <c r="N101" s="30"/>
      <c r="O101" s="30"/>
      <c r="P101" s="30"/>
      <c r="Q101" s="30"/>
      <c r="R101" s="30"/>
      <c r="T101" s="5"/>
      <c r="U101" s="6"/>
      <c r="V101" s="6"/>
      <c r="W101" s="6"/>
      <c r="X101" s="6"/>
      <c r="Y101" s="6"/>
      <c r="Z101" s="6"/>
      <c r="AA101" s="6"/>
      <c r="AB101" s="6"/>
      <c r="AC101" s="5"/>
    </row>
    <row r="102" spans="1:29" x14ac:dyDescent="0.2">
      <c r="A102" s="19">
        <v>39</v>
      </c>
      <c r="B102" s="16" t="str">
        <f t="shared" si="9"/>
        <v/>
      </c>
      <c r="C102" s="16" t="str">
        <f t="shared" si="10"/>
        <v/>
      </c>
      <c r="D102" s="16" t="str">
        <f t="shared" si="11"/>
        <v/>
      </c>
      <c r="E102" s="16" t="str">
        <f t="shared" si="12"/>
        <v/>
      </c>
      <c r="F102" s="16" t="str">
        <f t="shared" si="13"/>
        <v/>
      </c>
      <c r="G102" s="16" t="str">
        <f t="shared" si="14"/>
        <v/>
      </c>
      <c r="H102" s="16" t="str">
        <f t="shared" si="15"/>
        <v/>
      </c>
      <c r="I102" s="16" t="str">
        <f t="shared" si="16"/>
        <v/>
      </c>
      <c r="J102" s="16" t="str">
        <f t="shared" si="17"/>
        <v/>
      </c>
      <c r="K102" s="119"/>
      <c r="L102" s="120"/>
      <c r="M102" s="120"/>
      <c r="N102" s="120"/>
      <c r="O102" s="120"/>
      <c r="P102" s="120"/>
      <c r="Q102" s="120"/>
      <c r="R102" s="120"/>
      <c r="T102" s="5"/>
      <c r="U102" s="6"/>
      <c r="V102" s="6"/>
      <c r="W102" s="6"/>
      <c r="X102" s="6"/>
      <c r="Y102" s="6"/>
      <c r="Z102" s="6"/>
      <c r="AA102" s="6"/>
      <c r="AB102" s="6"/>
      <c r="AC102" s="5"/>
    </row>
    <row r="103" spans="1:29" x14ac:dyDescent="0.2">
      <c r="A103" s="19">
        <v>40</v>
      </c>
      <c r="B103" s="16" t="str">
        <f t="shared" si="9"/>
        <v/>
      </c>
      <c r="C103" s="16" t="str">
        <f t="shared" si="10"/>
        <v/>
      </c>
      <c r="D103" s="16" t="str">
        <f t="shared" si="11"/>
        <v/>
      </c>
      <c r="E103" s="16" t="str">
        <f t="shared" si="12"/>
        <v/>
      </c>
      <c r="F103" s="16" t="str">
        <f t="shared" si="13"/>
        <v/>
      </c>
      <c r="G103" s="16" t="str">
        <f t="shared" si="14"/>
        <v/>
      </c>
      <c r="H103" s="16" t="str">
        <f t="shared" si="15"/>
        <v/>
      </c>
      <c r="I103" s="16" t="str">
        <f t="shared" si="16"/>
        <v/>
      </c>
      <c r="J103" s="16" t="str">
        <f t="shared" si="17"/>
        <v/>
      </c>
      <c r="K103" s="121"/>
      <c r="L103" s="120"/>
      <c r="M103" s="120"/>
      <c r="N103" s="120"/>
      <c r="O103" s="120"/>
      <c r="P103" s="120"/>
      <c r="Q103" s="120"/>
      <c r="R103" s="120"/>
      <c r="T103" s="5"/>
      <c r="U103" s="6"/>
      <c r="V103" s="6"/>
      <c r="W103" s="6"/>
      <c r="X103" s="6"/>
      <c r="Y103" s="6"/>
      <c r="Z103" s="6"/>
      <c r="AA103" s="6"/>
      <c r="AB103" s="6"/>
      <c r="AC103" s="5"/>
    </row>
    <row r="104" spans="1:29" x14ac:dyDescent="0.2">
      <c r="A104" s="19">
        <v>41</v>
      </c>
      <c r="B104" s="16" t="str">
        <f t="shared" ref="B104:B113" si="18">IF((B48&lt;&gt;0)*ISNUMBER(B48),100*(B48/B48),"")</f>
        <v/>
      </c>
      <c r="C104" s="16" t="str">
        <f t="shared" ref="C104:C113" si="19">IF((B48&lt;&gt;0)*ISNUMBER(C48),100*(C48/B48),"")</f>
        <v/>
      </c>
      <c r="D104" s="16" t="str">
        <f t="shared" ref="D104:D113" si="20">IF((B48&lt;&gt;0)*ISNUMBER(D48),100*(D48/B48),"")</f>
        <v/>
      </c>
      <c r="E104" s="16" t="str">
        <f t="shared" ref="E104:E113" si="21">IF((B48&lt;&gt;0)*ISNUMBER(E48),100*(E48/B48),"")</f>
        <v/>
      </c>
      <c r="F104" s="16" t="str">
        <f t="shared" ref="F104:F113" si="22">IF((B48&lt;&gt;0)*ISNUMBER(F48),100*(F48/B48),"")</f>
        <v/>
      </c>
      <c r="G104" s="16" t="str">
        <f t="shared" ref="G104:G113" si="23">IF((B48&lt;&gt;0)*ISNUMBER(G48),100*(G48/B48),"")</f>
        <v/>
      </c>
      <c r="H104" s="16" t="str">
        <f t="shared" ref="H104:H113" si="24">IF((B48&lt;&gt;0)*ISNUMBER(H48),100*(H48/B48),"")</f>
        <v/>
      </c>
      <c r="I104" s="16" t="str">
        <f t="shared" ref="I104:I113" si="25">IF((B48&lt;&gt;0)*ISNUMBER(I48),100*(I48/B48),"")</f>
        <v/>
      </c>
      <c r="J104" s="16" t="str">
        <f t="shared" ref="J104:J113" si="26">IF((B48&lt;&gt;0)*ISNUMBER(J48),100*(J48/B48),"")</f>
        <v/>
      </c>
      <c r="K104" s="121"/>
      <c r="L104" s="120"/>
      <c r="M104" s="120"/>
      <c r="N104" s="120"/>
      <c r="O104" s="120"/>
      <c r="P104" s="120"/>
      <c r="Q104" s="120"/>
      <c r="R104" s="120"/>
      <c r="T104" s="5"/>
      <c r="U104" s="6"/>
      <c r="V104" s="6"/>
      <c r="W104" s="6"/>
      <c r="X104" s="6"/>
      <c r="Y104" s="6"/>
      <c r="Z104" s="6"/>
      <c r="AA104" s="6"/>
      <c r="AB104" s="6"/>
      <c r="AC104" s="5"/>
    </row>
    <row r="105" spans="1:29" x14ac:dyDescent="0.2">
      <c r="A105" s="19">
        <v>42</v>
      </c>
      <c r="B105" s="16" t="str">
        <f t="shared" si="18"/>
        <v/>
      </c>
      <c r="C105" s="16" t="str">
        <f t="shared" si="19"/>
        <v/>
      </c>
      <c r="D105" s="16" t="str">
        <f t="shared" si="20"/>
        <v/>
      </c>
      <c r="E105" s="16" t="str">
        <f t="shared" si="21"/>
        <v/>
      </c>
      <c r="F105" s="16" t="str">
        <f t="shared" si="22"/>
        <v/>
      </c>
      <c r="G105" s="16" t="str">
        <f t="shared" si="23"/>
        <v/>
      </c>
      <c r="H105" s="16" t="str">
        <f t="shared" si="24"/>
        <v/>
      </c>
      <c r="I105" s="16" t="str">
        <f t="shared" si="25"/>
        <v/>
      </c>
      <c r="J105" s="16" t="str">
        <f t="shared" si="26"/>
        <v/>
      </c>
      <c r="K105" s="121"/>
      <c r="L105" s="120"/>
      <c r="M105" s="120"/>
      <c r="N105" s="120"/>
      <c r="O105" s="120"/>
      <c r="P105" s="120"/>
      <c r="Q105" s="120"/>
      <c r="R105" s="120"/>
      <c r="T105" s="5"/>
      <c r="U105" s="6"/>
      <c r="V105" s="6"/>
      <c r="W105" s="6"/>
      <c r="X105" s="6"/>
      <c r="Y105" s="6"/>
      <c r="Z105" s="6"/>
      <c r="AA105" s="6"/>
      <c r="AB105" s="6"/>
      <c r="AC105" s="5"/>
    </row>
    <row r="106" spans="1:29" x14ac:dyDescent="0.2">
      <c r="A106" s="19">
        <v>43</v>
      </c>
      <c r="B106" s="16" t="str">
        <f t="shared" si="18"/>
        <v/>
      </c>
      <c r="C106" s="16" t="str">
        <f t="shared" si="19"/>
        <v/>
      </c>
      <c r="D106" s="16" t="str">
        <f t="shared" si="20"/>
        <v/>
      </c>
      <c r="E106" s="16" t="str">
        <f t="shared" si="21"/>
        <v/>
      </c>
      <c r="F106" s="16" t="str">
        <f t="shared" si="22"/>
        <v/>
      </c>
      <c r="G106" s="16" t="str">
        <f t="shared" si="23"/>
        <v/>
      </c>
      <c r="H106" s="16" t="str">
        <f t="shared" si="24"/>
        <v/>
      </c>
      <c r="I106" s="16" t="str">
        <f t="shared" si="25"/>
        <v/>
      </c>
      <c r="J106" s="16" t="str">
        <f t="shared" si="26"/>
        <v/>
      </c>
      <c r="K106" s="121"/>
      <c r="L106" s="120"/>
      <c r="M106" s="120"/>
      <c r="N106" s="120"/>
      <c r="O106" s="120"/>
      <c r="P106" s="120"/>
      <c r="Q106" s="120"/>
      <c r="R106" s="120"/>
      <c r="T106" s="5"/>
      <c r="U106" s="6"/>
      <c r="V106" s="6"/>
      <c r="W106" s="6"/>
      <c r="X106" s="6"/>
      <c r="Y106" s="6"/>
      <c r="Z106" s="6"/>
      <c r="AA106" s="6"/>
      <c r="AB106" s="6"/>
      <c r="AC106" s="5"/>
    </row>
    <row r="107" spans="1:29" x14ac:dyDescent="0.2">
      <c r="A107" s="19">
        <v>44</v>
      </c>
      <c r="B107" s="16" t="str">
        <f t="shared" si="18"/>
        <v/>
      </c>
      <c r="C107" s="16" t="str">
        <f t="shared" si="19"/>
        <v/>
      </c>
      <c r="D107" s="16" t="str">
        <f t="shared" si="20"/>
        <v/>
      </c>
      <c r="E107" s="16" t="str">
        <f t="shared" si="21"/>
        <v/>
      </c>
      <c r="F107" s="16" t="str">
        <f t="shared" si="22"/>
        <v/>
      </c>
      <c r="G107" s="16" t="str">
        <f t="shared" si="23"/>
        <v/>
      </c>
      <c r="H107" s="16" t="str">
        <f t="shared" si="24"/>
        <v/>
      </c>
      <c r="I107" s="16" t="str">
        <f t="shared" si="25"/>
        <v/>
      </c>
      <c r="J107" s="16" t="str">
        <f t="shared" si="26"/>
        <v/>
      </c>
      <c r="K107" s="31"/>
      <c r="L107" s="30"/>
      <c r="M107" s="30"/>
      <c r="N107" s="30"/>
      <c r="O107" s="30"/>
      <c r="P107" s="30"/>
      <c r="Q107" s="30"/>
      <c r="R107" s="30"/>
      <c r="T107" s="5"/>
      <c r="U107" s="6"/>
      <c r="V107" s="6"/>
      <c r="W107" s="6"/>
      <c r="X107" s="6"/>
      <c r="Y107" s="6"/>
      <c r="Z107" s="6"/>
      <c r="AA107" s="6"/>
      <c r="AB107" s="6"/>
      <c r="AC107" s="5"/>
    </row>
    <row r="108" spans="1:29" x14ac:dyDescent="0.2">
      <c r="A108" s="19">
        <v>45</v>
      </c>
      <c r="B108" s="16" t="str">
        <f t="shared" si="18"/>
        <v/>
      </c>
      <c r="C108" s="16" t="str">
        <f t="shared" si="19"/>
        <v/>
      </c>
      <c r="D108" s="16" t="str">
        <f t="shared" si="20"/>
        <v/>
      </c>
      <c r="E108" s="16" t="str">
        <f t="shared" si="21"/>
        <v/>
      </c>
      <c r="F108" s="16" t="str">
        <f t="shared" si="22"/>
        <v/>
      </c>
      <c r="G108" s="16" t="str">
        <f t="shared" si="23"/>
        <v/>
      </c>
      <c r="H108" s="16" t="str">
        <f t="shared" si="24"/>
        <v/>
      </c>
      <c r="I108" s="16" t="str">
        <f t="shared" si="25"/>
        <v/>
      </c>
      <c r="J108" s="16" t="str">
        <f t="shared" si="26"/>
        <v/>
      </c>
      <c r="K108" s="31"/>
      <c r="L108" s="30"/>
      <c r="M108" s="30"/>
      <c r="N108" s="30"/>
      <c r="O108" s="30"/>
      <c r="P108" s="30"/>
      <c r="Q108" s="30"/>
      <c r="R108" s="30"/>
      <c r="T108" s="5"/>
      <c r="U108" s="6"/>
      <c r="V108" s="6"/>
      <c r="W108" s="6"/>
      <c r="X108" s="6"/>
      <c r="Y108" s="6"/>
      <c r="Z108" s="6"/>
      <c r="AA108" s="6"/>
      <c r="AB108" s="6"/>
      <c r="AC108" s="5"/>
    </row>
    <row r="109" spans="1:29" x14ac:dyDescent="0.2">
      <c r="A109" s="19">
        <v>46</v>
      </c>
      <c r="B109" s="16" t="str">
        <f t="shared" si="18"/>
        <v/>
      </c>
      <c r="C109" s="16" t="str">
        <f t="shared" si="19"/>
        <v/>
      </c>
      <c r="D109" s="16" t="str">
        <f t="shared" si="20"/>
        <v/>
      </c>
      <c r="E109" s="16" t="str">
        <f t="shared" si="21"/>
        <v/>
      </c>
      <c r="F109" s="16" t="str">
        <f t="shared" si="22"/>
        <v/>
      </c>
      <c r="G109" s="16" t="str">
        <f t="shared" si="23"/>
        <v/>
      </c>
      <c r="H109" s="16" t="str">
        <f t="shared" si="24"/>
        <v/>
      </c>
      <c r="I109" s="16" t="str">
        <f t="shared" si="25"/>
        <v/>
      </c>
      <c r="J109" s="16" t="str">
        <f t="shared" si="26"/>
        <v/>
      </c>
      <c r="K109" s="31"/>
      <c r="L109" s="30"/>
      <c r="M109" s="30"/>
      <c r="N109" s="30"/>
      <c r="O109" s="30"/>
      <c r="P109" s="30"/>
      <c r="Q109" s="30"/>
      <c r="R109" s="30"/>
      <c r="T109" s="5"/>
      <c r="U109" s="6"/>
      <c r="V109" s="6"/>
      <c r="W109" s="6"/>
      <c r="X109" s="6"/>
      <c r="Y109" s="6"/>
      <c r="Z109" s="6"/>
      <c r="AA109" s="6"/>
      <c r="AB109" s="6"/>
      <c r="AC109" s="5"/>
    </row>
    <row r="110" spans="1:29" x14ac:dyDescent="0.2">
      <c r="A110" s="19">
        <v>47</v>
      </c>
      <c r="B110" s="16" t="str">
        <f t="shared" si="18"/>
        <v/>
      </c>
      <c r="C110" s="16" t="str">
        <f t="shared" si="19"/>
        <v/>
      </c>
      <c r="D110" s="16" t="str">
        <f t="shared" si="20"/>
        <v/>
      </c>
      <c r="E110" s="16" t="str">
        <f t="shared" si="21"/>
        <v/>
      </c>
      <c r="F110" s="16" t="str">
        <f t="shared" si="22"/>
        <v/>
      </c>
      <c r="G110" s="16" t="str">
        <f t="shared" si="23"/>
        <v/>
      </c>
      <c r="H110" s="16" t="str">
        <f t="shared" si="24"/>
        <v/>
      </c>
      <c r="I110" s="16" t="str">
        <f t="shared" si="25"/>
        <v/>
      </c>
      <c r="J110" s="16" t="str">
        <f t="shared" si="26"/>
        <v/>
      </c>
      <c r="K110" s="31"/>
      <c r="L110" s="30"/>
      <c r="M110" s="30"/>
      <c r="N110" s="30"/>
      <c r="O110" s="30"/>
      <c r="P110" s="30"/>
      <c r="Q110" s="30"/>
      <c r="R110" s="30"/>
      <c r="T110" s="5"/>
      <c r="U110" s="6"/>
      <c r="V110" s="6"/>
      <c r="W110" s="6"/>
      <c r="X110" s="6"/>
      <c r="Y110" s="6"/>
      <c r="Z110" s="6"/>
      <c r="AA110" s="6"/>
      <c r="AB110" s="6"/>
      <c r="AC110" s="5"/>
    </row>
    <row r="111" spans="1:29" x14ac:dyDescent="0.2">
      <c r="A111" s="19">
        <v>48</v>
      </c>
      <c r="B111" s="16" t="str">
        <f t="shared" si="18"/>
        <v/>
      </c>
      <c r="C111" s="16" t="str">
        <f t="shared" si="19"/>
        <v/>
      </c>
      <c r="D111" s="16" t="str">
        <f t="shared" si="20"/>
        <v/>
      </c>
      <c r="E111" s="16" t="str">
        <f t="shared" si="21"/>
        <v/>
      </c>
      <c r="F111" s="16" t="str">
        <f t="shared" si="22"/>
        <v/>
      </c>
      <c r="G111" s="16" t="str">
        <f t="shared" si="23"/>
        <v/>
      </c>
      <c r="H111" s="16" t="str">
        <f t="shared" si="24"/>
        <v/>
      </c>
      <c r="I111" s="16" t="str">
        <f t="shared" si="25"/>
        <v/>
      </c>
      <c r="J111" s="16" t="str">
        <f t="shared" si="26"/>
        <v/>
      </c>
      <c r="K111" s="15"/>
      <c r="L111" s="9"/>
      <c r="M111" s="9"/>
      <c r="N111" s="9"/>
      <c r="O111" s="9"/>
      <c r="P111" s="9"/>
      <c r="Q111" s="9"/>
      <c r="R111" s="9"/>
      <c r="T111" s="5"/>
      <c r="U111" s="6"/>
      <c r="V111" s="6"/>
      <c r="W111" s="6"/>
      <c r="X111" s="6"/>
      <c r="Y111" s="6"/>
      <c r="Z111" s="6"/>
      <c r="AA111" s="6"/>
      <c r="AB111" s="6"/>
      <c r="AC111" s="5"/>
    </row>
    <row r="112" spans="1:29" x14ac:dyDescent="0.2">
      <c r="A112" s="19">
        <v>49</v>
      </c>
      <c r="B112" s="16" t="str">
        <f t="shared" si="18"/>
        <v/>
      </c>
      <c r="C112" s="16" t="str">
        <f t="shared" si="19"/>
        <v/>
      </c>
      <c r="D112" s="16" t="str">
        <f t="shared" si="20"/>
        <v/>
      </c>
      <c r="E112" s="16" t="str">
        <f t="shared" si="21"/>
        <v/>
      </c>
      <c r="F112" s="16" t="str">
        <f t="shared" si="22"/>
        <v/>
      </c>
      <c r="G112" s="16" t="str">
        <f t="shared" si="23"/>
        <v/>
      </c>
      <c r="H112" s="16" t="str">
        <f t="shared" si="24"/>
        <v/>
      </c>
      <c r="I112" s="16" t="str">
        <f t="shared" si="25"/>
        <v/>
      </c>
      <c r="J112" s="16" t="str">
        <f t="shared" si="26"/>
        <v/>
      </c>
      <c r="K112" s="15"/>
      <c r="L112" s="9"/>
      <c r="M112" s="9"/>
      <c r="N112" s="9"/>
      <c r="O112" s="9"/>
      <c r="P112" s="9"/>
      <c r="Q112" s="9"/>
      <c r="R112" s="9"/>
      <c r="T112" s="5"/>
      <c r="U112" s="6"/>
      <c r="V112" s="6"/>
      <c r="W112" s="6"/>
      <c r="X112" s="6"/>
      <c r="Y112" s="6"/>
      <c r="Z112" s="6"/>
      <c r="AA112" s="6"/>
      <c r="AB112" s="6"/>
      <c r="AC112" s="5"/>
    </row>
    <row r="113" spans="1:29" ht="13.5" thickBot="1" x14ac:dyDescent="0.25">
      <c r="A113" s="20">
        <v>50</v>
      </c>
      <c r="B113" s="21" t="str">
        <f t="shared" si="18"/>
        <v/>
      </c>
      <c r="C113" s="22" t="str">
        <f t="shared" si="19"/>
        <v/>
      </c>
      <c r="D113" s="22" t="str">
        <f t="shared" si="20"/>
        <v/>
      </c>
      <c r="E113" s="22" t="str">
        <f t="shared" si="21"/>
        <v/>
      </c>
      <c r="F113" s="22" t="str">
        <f t="shared" si="22"/>
        <v/>
      </c>
      <c r="G113" s="22" t="str">
        <f t="shared" si="23"/>
        <v/>
      </c>
      <c r="H113" s="22" t="str">
        <f t="shared" si="24"/>
        <v/>
      </c>
      <c r="I113" s="22" t="str">
        <f t="shared" si="25"/>
        <v/>
      </c>
      <c r="J113" s="23" t="str">
        <f t="shared" si="26"/>
        <v/>
      </c>
      <c r="K113" s="15"/>
      <c r="L113" s="9"/>
      <c r="M113" s="9"/>
      <c r="N113" s="9"/>
      <c r="O113" s="9"/>
      <c r="P113" s="9"/>
      <c r="Q113" s="9"/>
      <c r="R113" s="9"/>
      <c r="T113" s="5"/>
      <c r="U113" s="6"/>
      <c r="V113" s="6"/>
      <c r="W113" s="6"/>
      <c r="X113" s="6"/>
      <c r="Y113" s="6"/>
      <c r="Z113" s="6"/>
      <c r="AA113" s="6"/>
      <c r="AB113" s="6"/>
      <c r="AC113" s="5"/>
    </row>
    <row r="114" spans="1:29" x14ac:dyDescent="0.2">
      <c r="A114" s="24" t="s">
        <v>95</v>
      </c>
      <c r="B114" s="16">
        <f t="shared" ref="B114:H114" si="27">IF(B115&gt;0,AVERAGE(B64:B113),"")</f>
        <v>100</v>
      </c>
      <c r="C114" s="16">
        <f t="shared" si="27"/>
        <v>104.28055934301737</v>
      </c>
      <c r="D114" s="16">
        <f t="shared" si="27"/>
        <v>106.65613899657457</v>
      </c>
      <c r="E114" s="16">
        <f t="shared" si="27"/>
        <v>107.60254913040902</v>
      </c>
      <c r="F114" s="16">
        <f t="shared" si="27"/>
        <v>107.80246302186491</v>
      </c>
      <c r="G114" s="16">
        <f t="shared" si="27"/>
        <v>109.43597057257603</v>
      </c>
      <c r="H114" s="16">
        <f t="shared" si="27"/>
        <v>110.75221532905346</v>
      </c>
      <c r="I114" s="16" t="str">
        <f>IF(I115&gt;0,AVERAGE(I64:I113),"")</f>
        <v/>
      </c>
      <c r="J114" s="16" t="str">
        <f>IF(J115&gt;0,AVERAGE(J64:J113),"")</f>
        <v/>
      </c>
      <c r="K114" s="119" t="s">
        <v>96</v>
      </c>
      <c r="L114" s="120"/>
      <c r="M114" s="120"/>
      <c r="N114" s="120"/>
      <c r="O114" s="120"/>
      <c r="P114" s="120"/>
      <c r="Q114" s="120"/>
      <c r="R114" s="120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">
      <c r="A115" s="25" t="s">
        <v>97</v>
      </c>
      <c r="B115" s="16">
        <f>COUNT(B64:B113)</f>
        <v>19</v>
      </c>
      <c r="C115" s="16">
        <f t="shared" ref="C115:J115" si="28">COUNT(C64:C113)</f>
        <v>19</v>
      </c>
      <c r="D115" s="16">
        <f t="shared" si="28"/>
        <v>19</v>
      </c>
      <c r="E115" s="16">
        <f t="shared" si="28"/>
        <v>19</v>
      </c>
      <c r="F115" s="16">
        <f t="shared" si="28"/>
        <v>19</v>
      </c>
      <c r="G115" s="16">
        <f t="shared" si="28"/>
        <v>19</v>
      </c>
      <c r="H115" s="16">
        <f t="shared" si="28"/>
        <v>19</v>
      </c>
      <c r="I115" s="16">
        <f t="shared" si="28"/>
        <v>0</v>
      </c>
      <c r="J115" s="16">
        <f t="shared" si="28"/>
        <v>0</v>
      </c>
      <c r="K115" s="121"/>
      <c r="L115" s="120"/>
      <c r="M115" s="120"/>
      <c r="N115" s="120"/>
      <c r="O115" s="120"/>
      <c r="P115" s="120"/>
      <c r="Q115" s="120"/>
      <c r="R115" s="120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">
      <c r="A116" s="25" t="s">
        <v>98</v>
      </c>
      <c r="B116" s="16">
        <f>IF(B115&gt;0,STDEV(B64:B113),"")</f>
        <v>0</v>
      </c>
      <c r="C116" s="16">
        <f t="shared" ref="C116:H116" si="29">IF(C115&gt;0,STDEV(C64:C113),"")</f>
        <v>4.933458258840024</v>
      </c>
      <c r="D116" s="16">
        <f t="shared" si="29"/>
        <v>6.3851085091474866</v>
      </c>
      <c r="E116" s="16">
        <f t="shared" si="29"/>
        <v>7.3196444918199317</v>
      </c>
      <c r="F116" s="16">
        <f t="shared" si="29"/>
        <v>6.1134116547388171</v>
      </c>
      <c r="G116" s="16">
        <f t="shared" si="29"/>
        <v>8.8230152696576774</v>
      </c>
      <c r="H116" s="16">
        <f t="shared" si="29"/>
        <v>9.7826152800836699</v>
      </c>
      <c r="I116" s="16" t="str">
        <f>IF(I115&gt;0,STDEV(I64:I113),"")</f>
        <v/>
      </c>
      <c r="J116" s="16" t="str">
        <f>IF(J115&gt;0,STDEV(J64:J113),"")</f>
        <v/>
      </c>
      <c r="K116" s="121"/>
      <c r="L116" s="120"/>
      <c r="M116" s="120"/>
      <c r="N116" s="120"/>
      <c r="O116" s="120"/>
      <c r="P116" s="120"/>
      <c r="Q116" s="120"/>
      <c r="R116" s="120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">
      <c r="A117" s="25" t="s">
        <v>99</v>
      </c>
      <c r="B117" s="16">
        <f>IF(B115&gt;0,B116/SQRT(B115),"")</f>
        <v>0</v>
      </c>
      <c r="C117" s="16">
        <f t="shared" ref="C117:H117" si="30">IF(C115&gt;0,C116/SQRT(C115),"")</f>
        <v>1.1318129469715679</v>
      </c>
      <c r="D117" s="16">
        <f t="shared" si="30"/>
        <v>1.4648443544692391</v>
      </c>
      <c r="E117" s="16">
        <f t="shared" si="30"/>
        <v>1.6792416127624845</v>
      </c>
      <c r="F117" s="16">
        <f t="shared" si="30"/>
        <v>1.4025128212247508</v>
      </c>
      <c r="G117" s="16">
        <f t="shared" si="30"/>
        <v>2.0241385230396882</v>
      </c>
      <c r="H117" s="16">
        <f t="shared" si="30"/>
        <v>2.2442858636537659</v>
      </c>
      <c r="I117" s="16" t="str">
        <f>IF(I115&gt;0,I116/SQRT(I115),"")</f>
        <v/>
      </c>
      <c r="J117" s="16" t="str">
        <f>IF(J115&gt;0,J116/SQRT(J115),"")</f>
        <v/>
      </c>
      <c r="K117" s="121"/>
      <c r="L117" s="120"/>
      <c r="M117" s="120"/>
      <c r="N117" s="120"/>
      <c r="O117" s="120"/>
      <c r="P117" s="120"/>
      <c r="Q117" s="120"/>
      <c r="R117" s="120"/>
    </row>
    <row r="118" spans="1:29" x14ac:dyDescent="0.2">
      <c r="A118" s="25" t="s">
        <v>100</v>
      </c>
      <c r="B118" s="16">
        <f t="shared" ref="B118:J118" si="31">IF(B115&gt;2,TINV(0.1,B115-1),"")</f>
        <v>1.7340636066175394</v>
      </c>
      <c r="C118" s="16">
        <f t="shared" si="31"/>
        <v>1.7340636066175394</v>
      </c>
      <c r="D118" s="16">
        <f t="shared" si="31"/>
        <v>1.7340636066175394</v>
      </c>
      <c r="E118" s="16">
        <f t="shared" si="31"/>
        <v>1.7340636066175394</v>
      </c>
      <c r="F118" s="16">
        <f t="shared" si="31"/>
        <v>1.7340636066175394</v>
      </c>
      <c r="G118" s="16">
        <f t="shared" si="31"/>
        <v>1.7340636066175394</v>
      </c>
      <c r="H118" s="16">
        <f t="shared" si="31"/>
        <v>1.7340636066175394</v>
      </c>
      <c r="I118" s="16" t="str">
        <f t="shared" si="31"/>
        <v/>
      </c>
      <c r="J118" s="16" t="str">
        <f t="shared" si="31"/>
        <v/>
      </c>
      <c r="K118" s="121"/>
      <c r="L118" s="120"/>
      <c r="M118" s="120"/>
      <c r="N118" s="120"/>
      <c r="O118" s="120"/>
      <c r="P118" s="120"/>
      <c r="Q118" s="120"/>
      <c r="R118" s="120"/>
    </row>
    <row r="119" spans="1:29" x14ac:dyDescent="0.2">
      <c r="A119" s="25" t="s">
        <v>101</v>
      </c>
      <c r="B119" s="16">
        <f>IF(B115&gt;2,B118*B117,"")</f>
        <v>0</v>
      </c>
      <c r="C119" s="16">
        <f t="shared" ref="C119:H119" si="32">IF(C115&gt;2,C118*C117,"")</f>
        <v>1.962635640841943</v>
      </c>
      <c r="D119" s="16">
        <f t="shared" si="32"/>
        <v>2.5401332844442703</v>
      </c>
      <c r="E119" s="16">
        <f t="shared" si="32"/>
        <v>2.9119117674091672</v>
      </c>
      <c r="F119" s="16">
        <f t="shared" si="32"/>
        <v>2.432046441100332</v>
      </c>
      <c r="G119" s="16">
        <f t="shared" si="32"/>
        <v>3.5099849475557012</v>
      </c>
      <c r="H119" s="16">
        <f t="shared" si="32"/>
        <v>3.8917344390082089</v>
      </c>
      <c r="I119" s="16" t="str">
        <f>IF(I115&gt;2,I118*I117,"")</f>
        <v/>
      </c>
      <c r="J119" s="16" t="str">
        <f>IF(J115&gt;2,J118*J117,"")</f>
        <v/>
      </c>
      <c r="K119" s="15"/>
      <c r="L119" s="9"/>
      <c r="M119" s="9"/>
      <c r="N119" s="9"/>
      <c r="O119" s="9"/>
      <c r="P119" s="9"/>
      <c r="Q119" s="9"/>
      <c r="R119" s="9"/>
    </row>
    <row r="120" spans="1:29" x14ac:dyDescent="0.2">
      <c r="A120" s="25" t="s">
        <v>102</v>
      </c>
      <c r="B120" s="16">
        <f>IF(B115&gt;0,MIN(B64:B113),"")</f>
        <v>100</v>
      </c>
      <c r="C120" s="16">
        <f t="shared" ref="C120:J120" si="33">IF(C115&gt;0,MIN(C64:C113),"")</f>
        <v>93.932823816641005</v>
      </c>
      <c r="D120" s="16">
        <f t="shared" si="33"/>
        <v>94.233163929088434</v>
      </c>
      <c r="E120" s="16">
        <f t="shared" si="33"/>
        <v>92.401154081587279</v>
      </c>
      <c r="F120" s="16">
        <f t="shared" si="33"/>
        <v>95.985720040941345</v>
      </c>
      <c r="G120" s="16">
        <f t="shared" si="33"/>
        <v>96.446938175079708</v>
      </c>
      <c r="H120" s="16">
        <f t="shared" si="33"/>
        <v>92.62684754497613</v>
      </c>
      <c r="I120" s="16" t="str">
        <f t="shared" si="33"/>
        <v/>
      </c>
      <c r="J120" s="16" t="str">
        <f t="shared" si="33"/>
        <v/>
      </c>
      <c r="K120" s="15"/>
      <c r="L120" s="9"/>
      <c r="M120" s="9"/>
      <c r="N120" s="9"/>
      <c r="O120" s="9"/>
      <c r="P120" s="9"/>
      <c r="Q120" s="9"/>
      <c r="R120" s="9"/>
    </row>
    <row r="121" spans="1:29" ht="13.5" thickBot="1" x14ac:dyDescent="0.25">
      <c r="A121" s="25" t="s">
        <v>103</v>
      </c>
      <c r="B121" s="16">
        <f>IF(B115&gt;0,MAX(B64:B113),"")</f>
        <v>100</v>
      </c>
      <c r="C121" s="16">
        <f t="shared" ref="C121:J121" si="34">IF(C115&gt;0,MAX(C64:C113),"")</f>
        <v>113.71340785542397</v>
      </c>
      <c r="D121" s="16">
        <f t="shared" si="34"/>
        <v>124.10277007199871</v>
      </c>
      <c r="E121" s="16">
        <f t="shared" si="34"/>
        <v>122.48941983444364</v>
      </c>
      <c r="F121" s="16">
        <f t="shared" si="34"/>
        <v>121.08096571899061</v>
      </c>
      <c r="G121" s="16">
        <f t="shared" si="34"/>
        <v>128.14888937624212</v>
      </c>
      <c r="H121" s="16">
        <f t="shared" si="34"/>
        <v>133.54861748076519</v>
      </c>
      <c r="I121" s="16" t="str">
        <f t="shared" si="34"/>
        <v/>
      </c>
      <c r="J121" s="23" t="str">
        <f t="shared" si="34"/>
        <v/>
      </c>
      <c r="K121" s="15"/>
      <c r="L121" s="9"/>
      <c r="M121" s="9"/>
      <c r="N121" s="9"/>
      <c r="O121" s="9"/>
      <c r="P121" s="9"/>
      <c r="Q121" s="9"/>
      <c r="R121" s="9"/>
    </row>
    <row r="122" spans="1:29" x14ac:dyDescent="0.2">
      <c r="A122" s="24" t="s">
        <v>104</v>
      </c>
      <c r="B122" s="26">
        <f>100-B3</f>
        <v>85</v>
      </c>
      <c r="C122" s="26">
        <f>100-B3</f>
        <v>85</v>
      </c>
      <c r="D122" s="26">
        <f>100-B3</f>
        <v>85</v>
      </c>
      <c r="E122" s="26">
        <f>100-B3</f>
        <v>85</v>
      </c>
      <c r="F122" s="26">
        <f>100-B3</f>
        <v>85</v>
      </c>
      <c r="G122" s="26">
        <f>100-B3</f>
        <v>85</v>
      </c>
      <c r="H122" s="26">
        <f>100-B3</f>
        <v>85</v>
      </c>
      <c r="I122" s="26">
        <f>100-B3</f>
        <v>85</v>
      </c>
      <c r="J122" s="26">
        <f>100-B3</f>
        <v>85</v>
      </c>
      <c r="K122" s="15"/>
      <c r="L122" s="9"/>
      <c r="M122" s="9"/>
      <c r="N122" s="9"/>
      <c r="O122" s="9"/>
      <c r="P122" s="9"/>
      <c r="Q122" s="9"/>
      <c r="R122" s="9"/>
    </row>
    <row r="123" spans="1:29" x14ac:dyDescent="0.2">
      <c r="A123" s="25" t="s">
        <v>105</v>
      </c>
      <c r="B123" s="16">
        <f>100+B3</f>
        <v>115</v>
      </c>
      <c r="C123" s="16">
        <f>100+B3</f>
        <v>115</v>
      </c>
      <c r="D123" s="16">
        <f>100+B3</f>
        <v>115</v>
      </c>
      <c r="E123" s="16">
        <f>100+B3</f>
        <v>115</v>
      </c>
      <c r="F123" s="16">
        <f>100+B3</f>
        <v>115</v>
      </c>
      <c r="G123" s="16">
        <f>100+B3</f>
        <v>115</v>
      </c>
      <c r="H123" s="16">
        <f>100+B3</f>
        <v>115</v>
      </c>
      <c r="I123" s="16">
        <f>100+B3</f>
        <v>115</v>
      </c>
      <c r="J123" s="16">
        <f>100+B3</f>
        <v>115</v>
      </c>
      <c r="K123" s="15"/>
      <c r="L123" s="9"/>
      <c r="M123" s="9"/>
      <c r="N123" s="9"/>
      <c r="O123" s="9"/>
      <c r="P123" s="9"/>
      <c r="Q123" s="9"/>
      <c r="R123" s="9"/>
    </row>
    <row r="124" spans="1:29" x14ac:dyDescent="0.2">
      <c r="A124" s="25" t="s">
        <v>106</v>
      </c>
      <c r="B124" s="16">
        <f>100-E3</f>
        <v>70</v>
      </c>
      <c r="C124" s="16">
        <f>100-E3</f>
        <v>70</v>
      </c>
      <c r="D124" s="16">
        <f>100-E3</f>
        <v>70</v>
      </c>
      <c r="E124" s="16">
        <f>100-E3</f>
        <v>70</v>
      </c>
      <c r="F124" s="16">
        <f>100-E3</f>
        <v>70</v>
      </c>
      <c r="G124" s="16">
        <f>100-E3</f>
        <v>70</v>
      </c>
      <c r="H124" s="16">
        <f>100-E3</f>
        <v>70</v>
      </c>
      <c r="I124" s="16">
        <f>100-E3</f>
        <v>70</v>
      </c>
      <c r="J124" s="27">
        <f>100-E3</f>
        <v>70</v>
      </c>
      <c r="K124" s="9"/>
      <c r="L124" s="9"/>
      <c r="M124" s="9"/>
      <c r="N124" s="9"/>
      <c r="O124" s="9"/>
      <c r="P124" s="9"/>
      <c r="Q124" s="9"/>
      <c r="R124" s="9"/>
    </row>
    <row r="125" spans="1:29" ht="13.5" thickBot="1" x14ac:dyDescent="0.25">
      <c r="A125" s="28" t="s">
        <v>107</v>
      </c>
      <c r="B125" s="22">
        <f>100+E3</f>
        <v>130</v>
      </c>
      <c r="C125" s="22">
        <f>100+E3</f>
        <v>130</v>
      </c>
      <c r="D125" s="22">
        <f>100+E3</f>
        <v>130</v>
      </c>
      <c r="E125" s="22">
        <f>100+E3</f>
        <v>130</v>
      </c>
      <c r="F125" s="22">
        <f>100+E3</f>
        <v>130</v>
      </c>
      <c r="G125" s="22">
        <f>100+E3</f>
        <v>130</v>
      </c>
      <c r="H125" s="22">
        <f>100+E3</f>
        <v>130</v>
      </c>
      <c r="I125" s="22">
        <f>100+E3</f>
        <v>130</v>
      </c>
      <c r="J125" s="23">
        <f>100+E3</f>
        <v>130</v>
      </c>
      <c r="K125" s="9"/>
      <c r="L125" s="9"/>
      <c r="M125" s="9"/>
      <c r="N125" s="9"/>
      <c r="O125" s="9"/>
      <c r="P125" s="9"/>
      <c r="Q125" s="9"/>
      <c r="R125" s="9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6">
    <mergeCell ref="K114:R118"/>
    <mergeCell ref="K40:R40"/>
    <mergeCell ref="K102:R106"/>
    <mergeCell ref="C1:J1"/>
    <mergeCell ref="B7:J7"/>
    <mergeCell ref="B61:J61"/>
  </mergeCells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>
    <oddFooter>&amp;L&amp;1#&amp;"Calibri"&amp;10&amp;K000000Følsomhet Intern (gul)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3"/>
  <sheetViews>
    <sheetView tabSelected="1" workbookViewId="0">
      <selection activeCell="Q3" sqref="Q3"/>
    </sheetView>
  </sheetViews>
  <sheetFormatPr defaultColWidth="11.42578125" defaultRowHeight="12.75" x14ac:dyDescent="0.2"/>
  <cols>
    <col min="1" max="16384" width="11.42578125" style="32"/>
  </cols>
  <sheetData>
    <row r="2" spans="2:13" ht="13.5" thickBot="1" x14ac:dyDescent="0.25"/>
    <row r="3" spans="2:13" ht="34.5" x14ac:dyDescent="0.45">
      <c r="B3" s="45" t="s">
        <v>108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x14ac:dyDescent="0.2">
      <c r="B4" s="71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2:13" x14ac:dyDescent="0.2">
      <c r="B5" s="132" t="s">
        <v>109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2:13" x14ac:dyDescent="0.2">
      <c r="B6" s="135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13" x14ac:dyDescent="0.2">
      <c r="B7" s="13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13" x14ac:dyDescent="0.2">
      <c r="B8" s="135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2:13" x14ac:dyDescent="0.2">
      <c r="B9" s="13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4"/>
    </row>
    <row r="10" spans="2:13" x14ac:dyDescent="0.2">
      <c r="B10" s="13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2:13" x14ac:dyDescent="0.2">
      <c r="B11" s="13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2:13" x14ac:dyDescent="0.2">
      <c r="B12" s="13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</row>
    <row r="13" spans="2:13" ht="103.5" customHeight="1" thickBot="1" x14ac:dyDescent="0.25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2:13" ht="45" thickBot="1" x14ac:dyDescent="0.6">
      <c r="B14" s="53"/>
    </row>
    <row r="15" spans="2:13" ht="44.25" x14ac:dyDescent="0.55000000000000004">
      <c r="B15" s="54" t="s">
        <v>110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2:13" x14ac:dyDescent="0.2">
      <c r="B16" s="7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</row>
    <row r="17" spans="2:13" x14ac:dyDescent="0.2">
      <c r="B17" s="139" t="s">
        <v>111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1"/>
    </row>
    <row r="18" spans="2:13" x14ac:dyDescent="0.2">
      <c r="B18" s="142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/>
    </row>
    <row r="19" spans="2:13" x14ac:dyDescent="0.2">
      <c r="B19" s="142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1"/>
    </row>
    <row r="20" spans="2:13" x14ac:dyDescent="0.2">
      <c r="B20" s="142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</row>
    <row r="21" spans="2:13" x14ac:dyDescent="0.2">
      <c r="B21" s="142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</row>
    <row r="22" spans="2:13" x14ac:dyDescent="0.2">
      <c r="B22" s="142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2:13" ht="13.5" thickBot="1" x14ac:dyDescent="0.2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</sheetData>
  <mergeCells count="2">
    <mergeCell ref="B5:M13"/>
    <mergeCell ref="B17:M22"/>
  </mergeCells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47" sqref="A47"/>
    </sheetView>
  </sheetViews>
  <sheetFormatPr defaultColWidth="11.42578125" defaultRowHeight="12.75" x14ac:dyDescent="0.2"/>
  <sheetData/>
  <pageMargins left="0.75" right="0.75" top="1" bottom="1" header="0.5" footer="0.5"/>
  <pageSetup orientation="portrait" r:id="rId1"/>
  <headerFooter alignWithMargins="0">
    <oddFooter>&amp;L&amp;1#&amp;"Calibri"&amp;10&amp;K000000Følsomhet Intern (gul)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Forside</vt:lpstr>
      <vt:lpstr> Beskrivelse av forsøket</vt:lpstr>
      <vt:lpstr>hiddenSheet</vt:lpstr>
      <vt:lpstr>Data</vt:lpstr>
      <vt:lpstr>Konklusjon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MBF MAL - Holdbarhetsforsøk ved Hormonlaboratoriet</dc:title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2023-08-30T06:37:49Z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MBF MAL - Holdbarhetsforsøk ved Hormonlaboratoriet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1.02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UKORT - Holdbarhetsforsøk RT (Rapport)</vt:lpwstr>
  </property>
  <property fmtid="{D5CDD505-2E9C-101B-9397-08002B2CF9AE}" pid="37" name="EKR_DokumentID">
    <vt:lpwstr>R31012</vt:lpwstr>
  </property>
  <property fmtid="{D5CDD505-2E9C-101B-9397-08002B2CF9AE}" pid="38" name="EKR_RefNr">
    <vt:lpwstr>02.13.4.16.7.1.2-R31012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 </vt:lpwstr>
  </property>
  <property fmtid="{D5CDD505-2E9C-101B-9397-08002B2CF9AE}" pid="42" name="EKR_Hørt">
    <vt:lpwstr> </vt:lpwstr>
  </property>
  <property fmtid="{D5CDD505-2E9C-101B-9397-08002B2CF9AE}" pid="43" name="EKR_Dokeier">
    <vt:lpwstr>&lt;Ingen&gt;</vt:lpwstr>
  </property>
  <property fmtid="{D5CDD505-2E9C-101B-9397-08002B2CF9AE}" pid="44" name="EKR_Status">
    <vt:lpwstr>I arbeid</vt:lpwstr>
  </property>
  <property fmtid="{D5CDD505-2E9C-101B-9397-08002B2CF9AE}" pid="45" name="EKR_Opprettet">
    <vt:lpwstr>12.06.2023</vt:lpwstr>
  </property>
  <property fmtid="{D5CDD505-2E9C-101B-9397-08002B2CF9AE}" pid="46" name="EKR_Endret">
    <vt:lpwstr>21.06.2023</vt:lpwstr>
  </property>
  <property fmtid="{D5CDD505-2E9C-101B-9397-08002B2CF9AE}" pid="47" name="EKR_Ibruk">
    <vt:lpwstr> </vt:lpwstr>
  </property>
  <property fmtid="{D5CDD505-2E9C-101B-9397-08002B2CF9AE}" pid="48" name="EKR_Rapport">
    <vt:lpwstr>[]</vt:lpwstr>
  </property>
  <property fmtid="{D5CDD505-2E9C-101B-9397-08002B2CF9AE}" pid="49" name="EKR_Utgitt">
    <vt:lpwstr>12.06.2023</vt:lpwstr>
  </property>
  <property fmtid="{D5CDD505-2E9C-101B-9397-08002B2CF9AE}" pid="50" name="EKR_SkrevetAv">
    <vt:lpwstr>Nina Magnusson Talgø</vt:lpwstr>
  </property>
  <property fmtid="{D5CDD505-2E9C-101B-9397-08002B2CF9AE}" pid="51" name="EKR_UText1">
    <vt:lpwstr>[]</vt:lpwstr>
  </property>
  <property fmtid="{D5CDD505-2E9C-101B-9397-08002B2CF9AE}" pid="52" name="EKR_UText2">
    <vt:lpwstr>[]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  <property fmtid="{D5CDD505-2E9C-101B-9397-08002B2CF9AE}" pid="55" name="EK_Merknad">
    <vt:lpwstr>[]</vt:lpwstr>
  </property>
  <property fmtid="{D5CDD505-2E9C-101B-9397-08002B2CF9AE}" pid="56" name="EK_DocLvlShort">
    <vt:lpwstr> </vt:lpwstr>
  </property>
  <property fmtid="{D5CDD505-2E9C-101B-9397-08002B2CF9AE}" pid="57" name="EK_DocLevel">
    <vt:lpwstr> </vt:lpwstr>
  </property>
  <property fmtid="{D5CDD505-2E9C-101B-9397-08002B2CF9AE}" pid="58" name="MSIP_Label_0c3ffc1c-ef00-4620-9c2f-7d9c1597774b_Enabled">
    <vt:lpwstr>true</vt:lpwstr>
  </property>
  <property fmtid="{D5CDD505-2E9C-101B-9397-08002B2CF9AE}" pid="59" name="MSIP_Label_0c3ffc1c-ef00-4620-9c2f-7d9c1597774b_SetDate">
    <vt:lpwstr>2023-08-18T08:22:44Z</vt:lpwstr>
  </property>
  <property fmtid="{D5CDD505-2E9C-101B-9397-08002B2CF9AE}" pid="60" name="MSIP_Label_0c3ffc1c-ef00-4620-9c2f-7d9c1597774b_Method">
    <vt:lpwstr>Standard</vt:lpwstr>
  </property>
  <property fmtid="{D5CDD505-2E9C-101B-9397-08002B2CF9AE}" pid="61" name="MSIP_Label_0c3ffc1c-ef00-4620-9c2f-7d9c1597774b_Name">
    <vt:lpwstr>Intern</vt:lpwstr>
  </property>
  <property fmtid="{D5CDD505-2E9C-101B-9397-08002B2CF9AE}" pid="62" name="MSIP_Label_0c3ffc1c-ef00-4620-9c2f-7d9c1597774b_SiteId">
    <vt:lpwstr>bdcbe535-f3cf-49f5-8a6a-fb6d98dc7837</vt:lpwstr>
  </property>
  <property fmtid="{D5CDD505-2E9C-101B-9397-08002B2CF9AE}" pid="63" name="MSIP_Label_0c3ffc1c-ef00-4620-9c2f-7d9c1597774b_ActionId">
    <vt:lpwstr>758f4c22-f871-4cbd-a115-7b357cdbc03d</vt:lpwstr>
  </property>
  <property fmtid="{D5CDD505-2E9C-101B-9397-08002B2CF9AE}" pid="64" name="MSIP_Label_0c3ffc1c-ef00-4620-9c2f-7d9c1597774b_ContentBits">
    <vt:lpwstr>2</vt:lpwstr>
  </property>
</Properties>
</file>